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\\home\_muw\WP\WP.IV\WSPÓLNY WP-IV\MALUCH\MALUCH 2019\WYNIKI\"/>
    </mc:Choice>
  </mc:AlternateContent>
  <xr:revisionPtr revIDLastSave="0" documentId="13_ncr:1_{BDB2AED5-B56F-4466-8577-65D698E281F9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T-moduł 3" sheetId="1" r:id="rId1"/>
  </sheets>
  <definedNames>
    <definedName name="_xlnm._FilterDatabase" localSheetId="0" hidden="1">'T-moduł 3'!$A$1:$AG$95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96" i="1" l="1"/>
  <c r="AF96" i="1"/>
  <c r="Y96" i="1"/>
  <c r="Z96" i="1"/>
  <c r="I96" i="1"/>
  <c r="P96" i="1"/>
  <c r="Z7" i="1" l="1"/>
  <c r="U95" i="1"/>
  <c r="T95" i="1"/>
  <c r="P95" i="1"/>
  <c r="Z95" i="1" s="1"/>
  <c r="M95" i="1"/>
  <c r="I95" i="1"/>
  <c r="U94" i="1"/>
  <c r="T94" i="1"/>
  <c r="P94" i="1"/>
  <c r="M94" i="1"/>
  <c r="I94" i="1"/>
  <c r="U93" i="1"/>
  <c r="T93" i="1"/>
  <c r="P93" i="1"/>
  <c r="M93" i="1"/>
  <c r="I93" i="1"/>
  <c r="U92" i="1"/>
  <c r="T92" i="1"/>
  <c r="P92" i="1"/>
  <c r="Z92" i="1" s="1"/>
  <c r="M92" i="1"/>
  <c r="I92" i="1"/>
  <c r="U91" i="1"/>
  <c r="T91" i="1"/>
  <c r="P91" i="1"/>
  <c r="Z91" i="1" s="1"/>
  <c r="M91" i="1"/>
  <c r="I91" i="1"/>
  <c r="U90" i="1"/>
  <c r="T90" i="1"/>
  <c r="P90" i="1"/>
  <c r="M90" i="1"/>
  <c r="I90" i="1"/>
  <c r="U89" i="1"/>
  <c r="T89" i="1"/>
  <c r="P89" i="1"/>
  <c r="M89" i="1"/>
  <c r="I89" i="1"/>
  <c r="U88" i="1"/>
  <c r="T88" i="1"/>
  <c r="P88" i="1"/>
  <c r="Z88" i="1" s="1"/>
  <c r="M88" i="1"/>
  <c r="I88" i="1"/>
  <c r="U87" i="1"/>
  <c r="T87" i="1"/>
  <c r="P87" i="1"/>
  <c r="Z87" i="1" s="1"/>
  <c r="M87" i="1"/>
  <c r="I87" i="1"/>
  <c r="U86" i="1"/>
  <c r="T86" i="1"/>
  <c r="P86" i="1"/>
  <c r="Z86" i="1" s="1"/>
  <c r="M86" i="1"/>
  <c r="I86" i="1"/>
  <c r="U85" i="1"/>
  <c r="T85" i="1"/>
  <c r="P85" i="1"/>
  <c r="Z85" i="1" s="1"/>
  <c r="M85" i="1"/>
  <c r="I85" i="1"/>
  <c r="U84" i="1"/>
  <c r="T84" i="1"/>
  <c r="P84" i="1"/>
  <c r="Z84" i="1" s="1"/>
  <c r="M84" i="1"/>
  <c r="I84" i="1"/>
  <c r="U83" i="1"/>
  <c r="T83" i="1"/>
  <c r="P83" i="1"/>
  <c r="Z83" i="1" s="1"/>
  <c r="M83" i="1"/>
  <c r="I83" i="1"/>
  <c r="U82" i="1"/>
  <c r="T82" i="1"/>
  <c r="P82" i="1"/>
  <c r="M82" i="1"/>
  <c r="I82" i="1"/>
  <c r="U81" i="1"/>
  <c r="T81" i="1"/>
  <c r="P81" i="1"/>
  <c r="M81" i="1"/>
  <c r="I81" i="1"/>
  <c r="U80" i="1"/>
  <c r="T80" i="1"/>
  <c r="P80" i="1"/>
  <c r="Z80" i="1" s="1"/>
  <c r="M80" i="1"/>
  <c r="I80" i="1"/>
  <c r="U79" i="1"/>
  <c r="T79" i="1"/>
  <c r="P79" i="1"/>
  <c r="Z79" i="1" s="1"/>
  <c r="M79" i="1"/>
  <c r="I79" i="1"/>
  <c r="U78" i="1"/>
  <c r="T78" i="1"/>
  <c r="P78" i="1"/>
  <c r="M78" i="1"/>
  <c r="I78" i="1"/>
  <c r="U77" i="1"/>
  <c r="T77" i="1"/>
  <c r="P77" i="1"/>
  <c r="Z77" i="1" s="1"/>
  <c r="M77" i="1"/>
  <c r="I77" i="1"/>
  <c r="U76" i="1"/>
  <c r="T76" i="1"/>
  <c r="P76" i="1"/>
  <c r="Z76" i="1" s="1"/>
  <c r="M76" i="1"/>
  <c r="I76" i="1"/>
  <c r="U75" i="1"/>
  <c r="T75" i="1"/>
  <c r="P75" i="1"/>
  <c r="Z75" i="1" s="1"/>
  <c r="M75" i="1"/>
  <c r="I75" i="1"/>
  <c r="U74" i="1"/>
  <c r="T74" i="1"/>
  <c r="P74" i="1"/>
  <c r="M74" i="1"/>
  <c r="I74" i="1"/>
  <c r="U73" i="1"/>
  <c r="T73" i="1"/>
  <c r="P73" i="1"/>
  <c r="M73" i="1"/>
  <c r="I73" i="1"/>
  <c r="U72" i="1"/>
  <c r="T72" i="1"/>
  <c r="P72" i="1"/>
  <c r="Z72" i="1" s="1"/>
  <c r="M72" i="1"/>
  <c r="I72" i="1"/>
  <c r="U71" i="1"/>
  <c r="T71" i="1"/>
  <c r="P71" i="1"/>
  <c r="Z71" i="1" s="1"/>
  <c r="M71" i="1"/>
  <c r="I71" i="1"/>
  <c r="U70" i="1"/>
  <c r="T70" i="1"/>
  <c r="P70" i="1"/>
  <c r="Z70" i="1" s="1"/>
  <c r="M70" i="1"/>
  <c r="I70" i="1"/>
  <c r="U69" i="1"/>
  <c r="T69" i="1"/>
  <c r="P69" i="1"/>
  <c r="Z69" i="1" s="1"/>
  <c r="M69" i="1"/>
  <c r="I69" i="1"/>
  <c r="U68" i="1"/>
  <c r="T68" i="1"/>
  <c r="P68" i="1"/>
  <c r="Z68" i="1" s="1"/>
  <c r="M68" i="1"/>
  <c r="I68" i="1"/>
  <c r="U67" i="1"/>
  <c r="T67" i="1"/>
  <c r="P67" i="1"/>
  <c r="Z67" i="1" s="1"/>
  <c r="M67" i="1"/>
  <c r="I67" i="1"/>
  <c r="U66" i="1"/>
  <c r="T66" i="1"/>
  <c r="P66" i="1"/>
  <c r="Z66" i="1" s="1"/>
  <c r="M66" i="1"/>
  <c r="I66" i="1"/>
  <c r="U65" i="1"/>
  <c r="T65" i="1"/>
  <c r="P65" i="1"/>
  <c r="Z65" i="1" s="1"/>
  <c r="M65" i="1"/>
  <c r="I65" i="1"/>
  <c r="U64" i="1"/>
  <c r="T64" i="1"/>
  <c r="P64" i="1"/>
  <c r="Z64" i="1" s="1"/>
  <c r="M64" i="1"/>
  <c r="I64" i="1"/>
  <c r="U63" i="1"/>
  <c r="T63" i="1"/>
  <c r="P63" i="1"/>
  <c r="Z63" i="1" s="1"/>
  <c r="M63" i="1"/>
  <c r="I63" i="1"/>
  <c r="U62" i="1"/>
  <c r="T62" i="1"/>
  <c r="P62" i="1"/>
  <c r="Z62" i="1" s="1"/>
  <c r="M62" i="1"/>
  <c r="I62" i="1"/>
  <c r="U61" i="1"/>
  <c r="T61" i="1"/>
  <c r="P61" i="1"/>
  <c r="Z61" i="1" s="1"/>
  <c r="M61" i="1"/>
  <c r="I61" i="1"/>
  <c r="U60" i="1"/>
  <c r="T60" i="1"/>
  <c r="P60" i="1"/>
  <c r="Z60" i="1" s="1"/>
  <c r="M60" i="1"/>
  <c r="I60" i="1"/>
  <c r="U59" i="1"/>
  <c r="T59" i="1"/>
  <c r="P59" i="1"/>
  <c r="Z59" i="1" s="1"/>
  <c r="M59" i="1"/>
  <c r="I59" i="1"/>
  <c r="U58" i="1"/>
  <c r="T58" i="1"/>
  <c r="P58" i="1"/>
  <c r="Z58" i="1" s="1"/>
  <c r="M58" i="1"/>
  <c r="I58" i="1"/>
  <c r="U57" i="1"/>
  <c r="T57" i="1"/>
  <c r="P57" i="1"/>
  <c r="M57" i="1"/>
  <c r="I57" i="1"/>
  <c r="U56" i="1"/>
  <c r="T56" i="1"/>
  <c r="P56" i="1"/>
  <c r="Z56" i="1" s="1"/>
  <c r="M56" i="1"/>
  <c r="I56" i="1"/>
  <c r="U55" i="1"/>
  <c r="T55" i="1"/>
  <c r="P55" i="1"/>
  <c r="Z55" i="1" s="1"/>
  <c r="M55" i="1"/>
  <c r="I55" i="1"/>
  <c r="U54" i="1"/>
  <c r="T54" i="1"/>
  <c r="P54" i="1"/>
  <c r="Z54" i="1" s="1"/>
  <c r="M54" i="1"/>
  <c r="I54" i="1"/>
  <c r="U53" i="1"/>
  <c r="T53" i="1"/>
  <c r="P53" i="1"/>
  <c r="M53" i="1"/>
  <c r="I53" i="1"/>
  <c r="U52" i="1"/>
  <c r="T52" i="1"/>
  <c r="P52" i="1"/>
  <c r="Z52" i="1" s="1"/>
  <c r="M52" i="1"/>
  <c r="I52" i="1"/>
  <c r="U51" i="1"/>
  <c r="T51" i="1"/>
  <c r="P51" i="1"/>
  <c r="Z51" i="1" s="1"/>
  <c r="M51" i="1"/>
  <c r="I51" i="1"/>
  <c r="U50" i="1"/>
  <c r="T50" i="1"/>
  <c r="P50" i="1"/>
  <c r="M50" i="1"/>
  <c r="I50" i="1"/>
  <c r="U49" i="1"/>
  <c r="T49" i="1"/>
  <c r="P49" i="1"/>
  <c r="Z49" i="1" s="1"/>
  <c r="M49" i="1"/>
  <c r="I49" i="1"/>
  <c r="U48" i="1"/>
  <c r="T48" i="1"/>
  <c r="P48" i="1"/>
  <c r="Z48" i="1" s="1"/>
  <c r="M48" i="1"/>
  <c r="I48" i="1"/>
  <c r="U47" i="1"/>
  <c r="T47" i="1"/>
  <c r="P47" i="1"/>
  <c r="Z47" i="1" s="1"/>
  <c r="M47" i="1"/>
  <c r="I47" i="1"/>
  <c r="U46" i="1"/>
  <c r="T46" i="1"/>
  <c r="P46" i="1"/>
  <c r="Z46" i="1" s="1"/>
  <c r="M46" i="1"/>
  <c r="I46" i="1"/>
  <c r="U45" i="1"/>
  <c r="T45" i="1"/>
  <c r="P45" i="1"/>
  <c r="Z45" i="1" s="1"/>
  <c r="M45" i="1"/>
  <c r="I45" i="1"/>
  <c r="U44" i="1"/>
  <c r="T44" i="1"/>
  <c r="P44" i="1"/>
  <c r="Z44" i="1" s="1"/>
  <c r="M44" i="1"/>
  <c r="I44" i="1"/>
  <c r="U43" i="1"/>
  <c r="T43" i="1"/>
  <c r="P43" i="1"/>
  <c r="Z43" i="1" s="1"/>
  <c r="M43" i="1"/>
  <c r="I43" i="1"/>
  <c r="U42" i="1"/>
  <c r="T42" i="1"/>
  <c r="P42" i="1"/>
  <c r="M42" i="1"/>
  <c r="I42" i="1"/>
  <c r="U41" i="1"/>
  <c r="T41" i="1"/>
  <c r="P41" i="1"/>
  <c r="M41" i="1"/>
  <c r="I41" i="1"/>
  <c r="U40" i="1"/>
  <c r="T40" i="1"/>
  <c r="P40" i="1"/>
  <c r="Z40" i="1" s="1"/>
  <c r="M40" i="1"/>
  <c r="I40" i="1"/>
  <c r="U39" i="1"/>
  <c r="T39" i="1"/>
  <c r="P39" i="1"/>
  <c r="Z39" i="1" s="1"/>
  <c r="M39" i="1"/>
  <c r="I39" i="1"/>
  <c r="U38" i="1"/>
  <c r="T38" i="1"/>
  <c r="P38" i="1"/>
  <c r="M38" i="1"/>
  <c r="I38" i="1"/>
  <c r="U37" i="1"/>
  <c r="T37" i="1"/>
  <c r="P37" i="1"/>
  <c r="M37" i="1"/>
  <c r="I37" i="1"/>
  <c r="U36" i="1"/>
  <c r="T36" i="1"/>
  <c r="P36" i="1"/>
  <c r="Z36" i="1" s="1"/>
  <c r="M36" i="1"/>
  <c r="I36" i="1"/>
  <c r="U35" i="1"/>
  <c r="T35" i="1"/>
  <c r="P35" i="1"/>
  <c r="Z35" i="1" s="1"/>
  <c r="M35" i="1"/>
  <c r="I35" i="1"/>
  <c r="U34" i="1"/>
  <c r="T34" i="1"/>
  <c r="P34" i="1"/>
  <c r="Z34" i="1" s="1"/>
  <c r="M34" i="1"/>
  <c r="I34" i="1"/>
  <c r="U33" i="1"/>
  <c r="T33" i="1"/>
  <c r="P33" i="1"/>
  <c r="M33" i="1"/>
  <c r="I33" i="1"/>
  <c r="U32" i="1"/>
  <c r="T32" i="1"/>
  <c r="P32" i="1"/>
  <c r="Z32" i="1" s="1"/>
  <c r="M32" i="1"/>
  <c r="I32" i="1"/>
  <c r="U31" i="1"/>
  <c r="T31" i="1"/>
  <c r="P31" i="1"/>
  <c r="Z31" i="1" s="1"/>
  <c r="M31" i="1"/>
  <c r="I31" i="1"/>
  <c r="U30" i="1"/>
  <c r="T30" i="1"/>
  <c r="P30" i="1"/>
  <c r="Z30" i="1" s="1"/>
  <c r="M30" i="1"/>
  <c r="I30" i="1"/>
  <c r="U29" i="1"/>
  <c r="T29" i="1"/>
  <c r="P29" i="1"/>
  <c r="Z29" i="1" s="1"/>
  <c r="M29" i="1"/>
  <c r="I29" i="1"/>
  <c r="U28" i="1"/>
  <c r="T28" i="1"/>
  <c r="P28" i="1"/>
  <c r="Z28" i="1" s="1"/>
  <c r="M28" i="1"/>
  <c r="I28" i="1"/>
  <c r="U27" i="1"/>
  <c r="T27" i="1"/>
  <c r="P27" i="1"/>
  <c r="Z27" i="1" s="1"/>
  <c r="M27" i="1"/>
  <c r="I27" i="1"/>
  <c r="U26" i="1"/>
  <c r="T26" i="1"/>
  <c r="P26" i="1"/>
  <c r="M26" i="1"/>
  <c r="I26" i="1"/>
  <c r="U25" i="1"/>
  <c r="T25" i="1"/>
  <c r="P25" i="1"/>
  <c r="Z25" i="1" s="1"/>
  <c r="M25" i="1"/>
  <c r="I25" i="1"/>
  <c r="U24" i="1"/>
  <c r="T24" i="1"/>
  <c r="P24" i="1"/>
  <c r="Z24" i="1" s="1"/>
  <c r="M24" i="1"/>
  <c r="I24" i="1"/>
  <c r="U23" i="1"/>
  <c r="T23" i="1"/>
  <c r="P23" i="1"/>
  <c r="Z23" i="1" s="1"/>
  <c r="M23" i="1"/>
  <c r="I23" i="1"/>
  <c r="U22" i="1"/>
  <c r="T22" i="1"/>
  <c r="P22" i="1"/>
  <c r="Z22" i="1" s="1"/>
  <c r="M22" i="1"/>
  <c r="I22" i="1"/>
  <c r="U21" i="1"/>
  <c r="T21" i="1"/>
  <c r="P21" i="1"/>
  <c r="Z21" i="1" s="1"/>
  <c r="M21" i="1"/>
  <c r="I21" i="1"/>
  <c r="U20" i="1"/>
  <c r="T20" i="1"/>
  <c r="P20" i="1"/>
  <c r="Z20" i="1" s="1"/>
  <c r="M20" i="1"/>
  <c r="I20" i="1"/>
  <c r="U19" i="1"/>
  <c r="T19" i="1"/>
  <c r="P19" i="1"/>
  <c r="Z19" i="1" s="1"/>
  <c r="M19" i="1"/>
  <c r="I19" i="1"/>
  <c r="U18" i="1"/>
  <c r="T18" i="1"/>
  <c r="P18" i="1"/>
  <c r="M18" i="1"/>
  <c r="I18" i="1"/>
  <c r="U17" i="1"/>
  <c r="T17" i="1"/>
  <c r="P17" i="1"/>
  <c r="Z17" i="1" s="1"/>
  <c r="M17" i="1"/>
  <c r="I17" i="1"/>
  <c r="U16" i="1"/>
  <c r="T16" i="1"/>
  <c r="P16" i="1"/>
  <c r="Z16" i="1" s="1"/>
  <c r="M16" i="1"/>
  <c r="I16" i="1"/>
  <c r="U15" i="1"/>
  <c r="T15" i="1"/>
  <c r="P15" i="1"/>
  <c r="Z15" i="1" s="1"/>
  <c r="M15" i="1"/>
  <c r="I15" i="1"/>
  <c r="U14" i="1"/>
  <c r="T14" i="1"/>
  <c r="P14" i="1"/>
  <c r="M14" i="1"/>
  <c r="I14" i="1"/>
  <c r="U13" i="1"/>
  <c r="T13" i="1"/>
  <c r="P13" i="1"/>
  <c r="Z13" i="1" s="1"/>
  <c r="M13" i="1"/>
  <c r="I13" i="1"/>
  <c r="U12" i="1"/>
  <c r="T12" i="1"/>
  <c r="P12" i="1"/>
  <c r="Z12" i="1" s="1"/>
  <c r="M12" i="1"/>
  <c r="I12" i="1"/>
  <c r="U11" i="1"/>
  <c r="T11" i="1"/>
  <c r="P11" i="1"/>
  <c r="Z11" i="1" s="1"/>
  <c r="M11" i="1"/>
  <c r="I11" i="1"/>
  <c r="U10" i="1"/>
  <c r="T10" i="1"/>
  <c r="P10" i="1"/>
  <c r="M10" i="1"/>
  <c r="I10" i="1"/>
  <c r="U9" i="1"/>
  <c r="T9" i="1"/>
  <c r="P9" i="1"/>
  <c r="M9" i="1"/>
  <c r="I9" i="1"/>
  <c r="U8" i="1"/>
  <c r="T8" i="1"/>
  <c r="P8" i="1"/>
  <c r="Z8" i="1" s="1"/>
  <c r="M8" i="1"/>
  <c r="I8" i="1"/>
  <c r="U7" i="1"/>
  <c r="T7" i="1"/>
  <c r="S7" i="1"/>
  <c r="I7" i="1"/>
  <c r="U6" i="1"/>
  <c r="T6" i="1"/>
  <c r="P6" i="1"/>
  <c r="I6" i="1"/>
  <c r="Z9" i="1" l="1"/>
  <c r="Z33" i="1"/>
  <c r="Z37" i="1"/>
  <c r="Z41" i="1"/>
  <c r="Z53" i="1"/>
  <c r="Z57" i="1"/>
  <c r="Z73" i="1"/>
  <c r="Z81" i="1"/>
  <c r="Z89" i="1"/>
  <c r="Z93" i="1"/>
  <c r="Z10" i="1"/>
  <c r="Z14" i="1"/>
  <c r="Z18" i="1"/>
  <c r="Z26" i="1"/>
  <c r="Z38" i="1"/>
  <c r="Z42" i="1"/>
  <c r="Z50" i="1"/>
  <c r="Z74" i="1"/>
  <c r="Z78" i="1"/>
  <c r="Z82" i="1"/>
  <c r="Z90" i="1"/>
  <c r="Z94" i="1"/>
  <c r="Z6" i="1"/>
  <c r="S6" i="1"/>
  <c r="S12" i="1"/>
  <c r="S72" i="1"/>
  <c r="S8" i="1"/>
  <c r="S20" i="1"/>
  <c r="S22" i="1"/>
  <c r="S24" i="1"/>
  <c r="S28" i="1"/>
  <c r="S32" i="1"/>
  <c r="S36" i="1"/>
  <c r="S38" i="1"/>
  <c r="S40" i="1"/>
  <c r="S44" i="1"/>
  <c r="S68" i="1"/>
  <c r="S70" i="1"/>
  <c r="S76" i="1"/>
  <c r="S80" i="1"/>
  <c r="S84" i="1"/>
  <c r="S86" i="1"/>
  <c r="S88" i="1"/>
  <c r="S90" i="1"/>
  <c r="S92" i="1"/>
  <c r="S47" i="1"/>
  <c r="S63" i="1"/>
  <c r="S83" i="1"/>
  <c r="S15" i="1"/>
  <c r="S60" i="1"/>
  <c r="S64" i="1"/>
  <c r="S16" i="1"/>
  <c r="S52" i="1"/>
  <c r="S54" i="1"/>
  <c r="S56" i="1"/>
  <c r="S9" i="1"/>
  <c r="S33" i="1"/>
  <c r="S37" i="1"/>
  <c r="S41" i="1"/>
  <c r="S81" i="1"/>
  <c r="S85" i="1"/>
  <c r="S89" i="1"/>
  <c r="S49" i="1"/>
  <c r="S53" i="1"/>
  <c r="S57" i="1"/>
  <c r="S93" i="1"/>
  <c r="S17" i="1"/>
  <c r="S21" i="1"/>
  <c r="S25" i="1"/>
  <c r="S31" i="1"/>
  <c r="S48" i="1"/>
  <c r="S65" i="1"/>
  <c r="S69" i="1"/>
  <c r="S73" i="1"/>
  <c r="S79" i="1"/>
  <c r="S10" i="1"/>
  <c r="S13" i="1"/>
  <c r="S19" i="1"/>
  <c r="S26" i="1"/>
  <c r="S29" i="1"/>
  <c r="S35" i="1"/>
  <c r="S42" i="1"/>
  <c r="S45" i="1"/>
  <c r="S51" i="1"/>
  <c r="S58" i="1"/>
  <c r="S61" i="1"/>
  <c r="S67" i="1"/>
  <c r="S74" i="1"/>
  <c r="S77" i="1"/>
  <c r="S14" i="1"/>
  <c r="S23" i="1"/>
  <c r="S30" i="1"/>
  <c r="S39" i="1"/>
  <c r="S46" i="1"/>
  <c r="S55" i="1"/>
  <c r="S62" i="1"/>
  <c r="S71" i="1"/>
  <c r="S78" i="1"/>
  <c r="S91" i="1"/>
  <c r="S11" i="1"/>
  <c r="S18" i="1"/>
  <c r="S27" i="1"/>
  <c r="S34" i="1"/>
  <c r="S43" i="1"/>
  <c r="S50" i="1"/>
  <c r="S59" i="1"/>
  <c r="S66" i="1"/>
  <c r="S75" i="1"/>
  <c r="S82" i="1"/>
  <c r="S95" i="1"/>
  <c r="S87" i="1"/>
  <c r="S94" i="1"/>
</calcChain>
</file>

<file path=xl/sharedStrings.xml><?xml version="1.0" encoding="utf-8"?>
<sst xmlns="http://schemas.openxmlformats.org/spreadsheetml/2006/main" count="583" uniqueCount="181">
  <si>
    <t>Lp.</t>
  </si>
  <si>
    <r>
      <t>Instytucja (nazwa, adres)</t>
    </r>
    <r>
      <rPr>
        <vertAlign val="superscript"/>
        <sz val="8"/>
        <rFont val="Arial"/>
        <family val="2"/>
        <charset val="238"/>
      </rPr>
      <t>1</t>
    </r>
  </si>
  <si>
    <r>
      <rPr>
        <sz val="8"/>
        <rFont val="Arial"/>
        <family val="2"/>
        <charset val="238"/>
      </rPr>
      <t>Podmiot współpracujący 
z uczelnią (nazwa, adres)</t>
    </r>
    <r>
      <rPr>
        <vertAlign val="superscript"/>
        <sz val="8"/>
        <rFont val="Arial"/>
        <family val="2"/>
        <charset val="238"/>
      </rPr>
      <t>2</t>
    </r>
  </si>
  <si>
    <t>Nazwa gminy, na terenie której będą tworzone miejsca</t>
  </si>
  <si>
    <r>
      <t>Kod terytorialny GUS gminy, której dotyczy oferta</t>
    </r>
    <r>
      <rPr>
        <vertAlign val="superscript"/>
        <sz val="8"/>
        <rFont val="Arial"/>
        <family val="2"/>
        <charset val="238"/>
      </rPr>
      <t>3</t>
    </r>
  </si>
  <si>
    <t>Koszty realizacji zadania OGÓŁEM (zł), z tego:</t>
  </si>
  <si>
    <r>
      <t>Kwota dofinansowania na tworzenie miejsca w żłobku lub klubie dziecięcym/ 1 tworzone miejsce</t>
    </r>
    <r>
      <rPr>
        <vertAlign val="superscript"/>
        <sz val="8"/>
        <rFont val="Arial"/>
        <family val="2"/>
        <charset val="238"/>
      </rPr>
      <t>4</t>
    </r>
  </si>
  <si>
    <r>
      <t>Kwota dofinansowania na tworzenie miejsca u dziennego opiekuna/ 1 tworzone miejsce</t>
    </r>
    <r>
      <rPr>
        <vertAlign val="superscript"/>
        <sz val="8"/>
        <rFont val="Arial"/>
        <family val="2"/>
        <charset val="238"/>
      </rPr>
      <t>5</t>
    </r>
  </si>
  <si>
    <r>
      <t>Czy instytucja jest uczelnią lub podmiotem współpracujących z uczelnią?</t>
    </r>
    <r>
      <rPr>
        <vertAlign val="superscript"/>
        <sz val="8"/>
        <rFont val="Arial"/>
        <family val="2"/>
        <charset val="238"/>
      </rPr>
      <t>6</t>
    </r>
  </si>
  <si>
    <t>WK</t>
  </si>
  <si>
    <t>PK</t>
  </si>
  <si>
    <t>GK</t>
  </si>
  <si>
    <t>typ gminy</t>
  </si>
  <si>
    <t>Ogółem:</t>
  </si>
  <si>
    <t>żłobek</t>
  </si>
  <si>
    <t>klub dziecięcy</t>
  </si>
  <si>
    <t>dzienny opiekun</t>
  </si>
  <si>
    <t>Środki własne (zł), z tego:</t>
  </si>
  <si>
    <t>na żłobek i klub dziecięcy</t>
  </si>
  <si>
    <t>na dziennego opiekuna</t>
  </si>
  <si>
    <t>Dofinansowanie (zł), z tego:</t>
  </si>
  <si>
    <t>9 (10+11+12)</t>
  </si>
  <si>
    <t>13 (14+15)</t>
  </si>
  <si>
    <t>16 (17+18)</t>
  </si>
  <si>
    <t>19 (13+16)</t>
  </si>
  <si>
    <t>02</t>
  </si>
  <si>
    <t>08</t>
  </si>
  <si>
    <t>nie</t>
  </si>
  <si>
    <t>05</t>
  </si>
  <si>
    <t>01</t>
  </si>
  <si>
    <t>06</t>
  </si>
  <si>
    <t>10</t>
  </si>
  <si>
    <t>03</t>
  </si>
  <si>
    <t>04</t>
  </si>
  <si>
    <t>61</t>
  </si>
  <si>
    <t>63</t>
  </si>
  <si>
    <t>62</t>
  </si>
  <si>
    <t>07</t>
  </si>
  <si>
    <t>17</t>
  </si>
  <si>
    <t>09</t>
  </si>
  <si>
    <t>16</t>
  </si>
  <si>
    <t>11</t>
  </si>
  <si>
    <t>19</t>
  </si>
  <si>
    <t>Kubusiowa Chatka, nr działki 648/2, 30-444 Libertów</t>
  </si>
  <si>
    <t>Mogilany</t>
  </si>
  <si>
    <t>12</t>
  </si>
  <si>
    <t>"Maluszkowo", ul. J. Piłsudskiego 136, 33-340 Stary Sącz</t>
  </si>
  <si>
    <t>Stary Sącz</t>
  </si>
  <si>
    <t>Żłobek w organizacji, ul. Ostatnia 1E/U1, 31- 444 Kraków.</t>
  </si>
  <si>
    <t>Kraków</t>
  </si>
  <si>
    <t>Żłobek Wesołe Misie, ul. Miechowska 2, 32-250 Charsznica</t>
  </si>
  <si>
    <t>Charsznica</t>
  </si>
  <si>
    <t>Klub Malucha Bajkowa Kraina, ul. Radziszowska 22/1, 32-050 Skawina</t>
  </si>
  <si>
    <t>Skawina</t>
  </si>
  <si>
    <t>Żłobek "Akademia Kropki", ul.Hamernia 42, 30-145 Kraków</t>
  </si>
  <si>
    <t>Niepubliczny żłobek "Tęczowa Kraina", 32-415 Raciechowice 137A</t>
  </si>
  <si>
    <t>Raciechowice</t>
  </si>
  <si>
    <t>Opiekun na Stalowym, os. Stalowe 16/94, 31-922 Kraków</t>
  </si>
  <si>
    <t>Niepubliczny Żłobek, os. Wł. Jagiełły 10, 32-800 Brzesko</t>
  </si>
  <si>
    <t>Brzesko</t>
  </si>
  <si>
    <t>Żłobek "Kubusiowy Ogród", os. Sikorskiego 13, 32-200 Miechów</t>
  </si>
  <si>
    <t>Miechów</t>
  </si>
  <si>
    <t>Żłobek "Kubusiowy Ogród", ul. Księdza Józefa Meiera 20G/1a, 31-236 Kraków</t>
  </si>
  <si>
    <t>Żłobek "Kubusiowy Ogród", ul. Mochnackiego 30, 30-652 Kraków</t>
  </si>
  <si>
    <t>Żłobek "Kubusiowy Ogród", ul. Słoneczna 2, 38-300 Gorlice</t>
  </si>
  <si>
    <t>Gorlice</t>
  </si>
  <si>
    <t xml:space="preserve"> BeBaby kameralny żłobek, ul. Różana 20, 30-305 Kraków</t>
  </si>
  <si>
    <t xml:space="preserve"> BeBaby kameralny żłobek, ul. Kościuszki 64, 30-105 Kraków</t>
  </si>
  <si>
    <t>Żłobek Montessori Dreams, ul. Ks. J. Kurzei 17, 31-618 Kraków</t>
  </si>
  <si>
    <t>Żłobek "Tygrysek ED", ul. Korpala 3, 32-020 Wieliczka</t>
  </si>
  <si>
    <t>Wieliczka</t>
  </si>
  <si>
    <t>Żłobek Ogródek Krasnoludków, ul. Woronicza 25, 31-409 Kraków</t>
  </si>
  <si>
    <t>Niepubliczny Żłobek "Lajkonik", ul. Działowskiego 54a, 30-399 Kraków</t>
  </si>
  <si>
    <t>Niepubliczny żłobek "Kraina Odkrywcy", ul. Nowowiejska 11, 30-052 Kraków</t>
  </si>
  <si>
    <t>Klub Malucha Małe Aniołki ul. Kolejowa 19, 30-805 Kraków</t>
  </si>
  <si>
    <t>Klub Malucha "Widzimisię", ul, Rusznikarska 14A lokal XXII, 31-261 Kraków</t>
  </si>
  <si>
    <t>Żłobek Stowarzyszenie Radosne Serce, ul. Tysiąclecia 1A, 32-440 Sułkowice</t>
  </si>
  <si>
    <t>Sułkowice</t>
  </si>
  <si>
    <t>Żłobek Tuptusie, 11 Listopada 3F/2, 32-600 Oświęcim</t>
  </si>
  <si>
    <t>Oświęcim</t>
  </si>
  <si>
    <t>13</t>
  </si>
  <si>
    <t>Żłobek HUTNICZEK, os. Stalowe 16/U1, 31-922 Kraków</t>
  </si>
  <si>
    <t>Klub Dziecięcy MAMAS&amp;PAPAS, Gaj, ul. Łąkowa 13, 32-031 Mogilany</t>
  </si>
  <si>
    <t>Radosna Gromadka Drużków Pusty 81A, 32-862 Porąbka Iwkowska</t>
  </si>
  <si>
    <t>Iwkowa</t>
  </si>
  <si>
    <t xml:space="preserve"> Akademia Malucha Gołkowice Dolne 149, 33-388 Gołkowice</t>
  </si>
  <si>
    <t>Centrum Rozowju Dzieci i Młodzieży - Żłobek "Wesołe Skowronki", 32-015 Kłaj 805</t>
  </si>
  <si>
    <t>Kłaj</t>
  </si>
  <si>
    <t>Klub dziecięcy Tulisie, ul. Grażyny 18,  31-217 Kraków</t>
  </si>
  <si>
    <t>Żłobek Malinowe Skrzaty, ul. Irysowa 5/1, 30-411 Kraków</t>
  </si>
  <si>
    <t>Niepubliczny Żłobek Sportowo Językowy FAIR PLAY, ul. Władysława Jagiełły 2, 32-020 Wieliczka</t>
  </si>
  <si>
    <t>Niepubliczny Żłobek Skrzaty w Mszanie Dolnej, ul. Fabryczna 4, 34-730 Mszana Dolna</t>
  </si>
  <si>
    <t>Mszana Dolna</t>
  </si>
  <si>
    <t>Niepubliczny Żłobek Kraina Smyka, ul. Akacjowa 21E, 32-005 Niepołomice</t>
  </si>
  <si>
    <t>Niepołomice</t>
  </si>
  <si>
    <t>Świat według Maluszka Klub Dziecięcy , ul. Wolska 7, 30-663 Kraków</t>
  </si>
  <si>
    <t>Żłobek Dom Bajki, ul. Wąwozowa 10, 31-752 Kraków</t>
  </si>
  <si>
    <t>Niepubliczny żłobek "Filemon" ul. Murarska 3B/2, 3LU, 31-311 Kraków</t>
  </si>
  <si>
    <t>SMERFUSIE 32-724 Lipnica Murowana 302</t>
  </si>
  <si>
    <t xml:space="preserve">Lipnica Murowana </t>
  </si>
  <si>
    <t>Niepubliczny Żłobek "U cioci Agatki", 34-650 Tymbark 443</t>
  </si>
  <si>
    <t>Tymbark</t>
  </si>
  <si>
    <t>Niepubliczny Żłobek "Royal Baby", ul. Solskiego 11/3U, 31-216 Kraków</t>
  </si>
  <si>
    <t>Niepubliczny Żłobek "Wesołe skrzaty", 38-300 Kobylanka</t>
  </si>
  <si>
    <t>Żłobek Niepubliczny "Kurczak Mały", ul. Starowiślna 26/1U, 31 -032 Kraków</t>
  </si>
  <si>
    <t>Niepubliczny żłobek - sportowo językowy Fair Play, ul. Łokietka 136a, 31-334 Kraków</t>
  </si>
  <si>
    <t>Żłobek Niepubliczny Narnia, ul. Korpala 8, 32-020 Wieliczka</t>
  </si>
  <si>
    <t>Niepubliczny Żłobek FIKU MIKU ul. Gwieździsta 7, 30-383 Kraków</t>
  </si>
  <si>
    <t>Żłobek, ul. A.A. Wichury 14 lok. LU1, 30-010 Kraków</t>
  </si>
  <si>
    <t>Żłobek, ul. Ślusarska 5 LU2, 30-710 Kraków</t>
  </si>
  <si>
    <t>Niepubliczny Żłobek "SKAKANKA", ul. Różana 24, 32-020 Wieliczka</t>
  </si>
  <si>
    <t>Żłobek Niepubliczny " A GU GU", ul. F. Nilla 17/Ju2-Ju13, 31-209 Kraków</t>
  </si>
  <si>
    <t>Domowy żłobek UTULISIE, Mała Góra 8c/95, 30-864 Kraków</t>
  </si>
  <si>
    <t>Żłobek "Słoneczne Misie", ul. Czerwone Maki 55/40, 30-392 Kraków</t>
  </si>
  <si>
    <t>Klub dziecięcy, ul. Podlesie 5/35, 30-667 Kraków</t>
  </si>
  <si>
    <t>Żłobek Mali Giganci, ul. Czyżewskiego 3/LU4, LU5 30-085 Kraków</t>
  </si>
  <si>
    <t>Klub Dziecięcy "TUPTUSIOWO", ul. Podgórska 7b, 34-120 Andrychów</t>
  </si>
  <si>
    <t>Andrychów</t>
  </si>
  <si>
    <t>18</t>
  </si>
  <si>
    <t>Prywatny Dwujęzyczny Żłobek Małe Cuda, ul. Drukarska 1 LU4-LU5, 30-348 Kraków</t>
  </si>
  <si>
    <t>Niepubliczny Żłobek Gumisiowy Las, ul. F. Nila 17/JU11 i JU 12, 31-209 Kraków</t>
  </si>
  <si>
    <t>Niepubliczny Żłobek Gumisiowy Las, ul. Na Barciach 14/1LU i 2LU, 31-423 Kraków</t>
  </si>
  <si>
    <t>Regionalny Żłobek i Przedszkole Mały Baca, 33-390 Łącko 977</t>
  </si>
  <si>
    <t>Łącko</t>
  </si>
  <si>
    <t>Prywatny Klub Dziecięcy "Kinder HOUSE", ul. Kościuszki 4, 32-300 Olkusz</t>
  </si>
  <si>
    <t>Olkusz</t>
  </si>
  <si>
    <t>Żłobek pod chmurką ul. Lea 10A/1, 30-048 Kraków</t>
  </si>
  <si>
    <t>Pracownia świata, ul. Dąbska 18H/115, 31-572 Kraków</t>
  </si>
  <si>
    <t>"Super Bobas" nr działki 1349,1350, 32-329 Bolesław</t>
  </si>
  <si>
    <t>Bolesław</t>
  </si>
  <si>
    <t>Akademia Malucha BRATKI, ul. Ochota, 32-020 Wieliczka</t>
  </si>
  <si>
    <t>Żłobek "Kraina Marzeń", ul. Rokitniańczyków 32, 33-300 Nowy Sącz</t>
  </si>
  <si>
    <t>Nowy Sącz</t>
  </si>
  <si>
    <t>Żłobek "Kraina Marzeń", ul. Grunwaldzka 176, 33-300 Nowy Sącz</t>
  </si>
  <si>
    <t>Niepubliczny żłobek - sportowo językowy Fair Play, ul. Klimeckiego 11, 33-100 Tarnów</t>
  </si>
  <si>
    <t>Tarnów</t>
  </si>
  <si>
    <t>Klub Malucha Troskliwe Misie. Os. 2 Pułku Lotniczego 2/80, 31-870 Kraków</t>
  </si>
  <si>
    <t>Żłobek Niepubliczny "Leśne Ludki 2", os. Oświecenia 31/1a, 31-636 Kraków</t>
  </si>
  <si>
    <t>Żłobek Niepubliczny "Leśne Ludki" Proszówki 151B, 32-700 Bochnia</t>
  </si>
  <si>
    <t>Bochnia</t>
  </si>
  <si>
    <t>Niepubliczny Żłobek "Wawelskie Smoki", ul. Batorego 5, 31-135 Kraków</t>
  </si>
  <si>
    <t>Niepubliczny Żłobek "Liski" Liszki 517, 32-060 Liszki</t>
  </si>
  <si>
    <t>Liszki</t>
  </si>
  <si>
    <t>Klub Dziecięcy "Osesek"II, os. Paderewskiego 38A, 32-626 Jawiszowice</t>
  </si>
  <si>
    <t>Brzeszcze</t>
  </si>
  <si>
    <t>Niepubliczny Żłobek Kubisiowy Ogród, ul. A3 nr 16, 32-086 Węgrzce</t>
  </si>
  <si>
    <t>Zielonki</t>
  </si>
  <si>
    <t>Żłobek Montessori, ul. Wyżynna 2, 30-617 Kraków</t>
  </si>
  <si>
    <t>Żłobek Montessori Wesoły Jeżyk 2, ul. Wyżynna 2, 30-617 Kraków</t>
  </si>
  <si>
    <t>Niepubliczny Żłobek Serduszko, ul. Zbyszka z Bogdańca 4c, 31-979 Kraków</t>
  </si>
  <si>
    <t>Bąbelkowo, ul. Siewna 30a/2, 31-231 Kraków</t>
  </si>
  <si>
    <t>Bajkolandia 2 Ołpiny 639, 38-247 Ołpiny</t>
  </si>
  <si>
    <t>Szerzyny</t>
  </si>
  <si>
    <t>Niepubliczny żłobek Kraina Odkrywcy, ul. Odmętowa Kraków</t>
  </si>
  <si>
    <t>Żłobek "Jeżykowo" w Krzeszowicach, ul. Dr Wróbla 3, 32-065 Krzeszowice</t>
  </si>
  <si>
    <t>Krzeszowice</t>
  </si>
  <si>
    <t>Żłobek "Czas dziecięcych marzeń", os. Janczury 31, 34-452 Ochotnica Dolna</t>
  </si>
  <si>
    <t>Ochotnica Dolna</t>
  </si>
  <si>
    <t>BABYLAND ul. Laskowska 7, 32-329 Bolesław</t>
  </si>
  <si>
    <t>Żłobek "Wesołe Krasnoludki", 34-603 Ujanowice 18</t>
  </si>
  <si>
    <t>Laskowa</t>
  </si>
  <si>
    <t>Żłobek "Pszczółka Maja" Siekierczyna 357, 34-600 Limanowa</t>
  </si>
  <si>
    <t>Limanowa</t>
  </si>
  <si>
    <t>Niepubliczny Żłobek Integracyjny "Wesołe Krasnoludki" Mordarka 755, 34-600 Limanowa</t>
  </si>
  <si>
    <t>Żłobek Montessori Dreams, ul. XX Pijarów 1/14, 31-466 Kraków</t>
  </si>
  <si>
    <t>Funkcjonowanie miejsc</t>
  </si>
  <si>
    <t>Liczba dzieci</t>
  </si>
  <si>
    <t>Okres dofinansowania</t>
  </si>
  <si>
    <t>Stopa bezrobocia</t>
  </si>
  <si>
    <t>Punkty za użłobkowienie</t>
  </si>
  <si>
    <t>Punkty za liczbę instytucji</t>
  </si>
  <si>
    <t>Punkty za stopę bezrobocia</t>
  </si>
  <si>
    <t>Suma punktów</t>
  </si>
  <si>
    <t>20 (17/(10+11))</t>
  </si>
  <si>
    <t>21 (18/12)</t>
  </si>
  <si>
    <t>Całość przyznanego dofinansowania</t>
  </si>
  <si>
    <t>Rezerwa celowa</t>
  </si>
  <si>
    <t>Fundusz Pracy</t>
  </si>
  <si>
    <t>Zgłoszone zapotrzebowanie na wydatki na tworzenie miejsc</t>
  </si>
  <si>
    <t>Liczba zgłoszonych do utworzenia miejsc</t>
  </si>
  <si>
    <t>Przyznana kwota na dofinansowanie do funkcjonowania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</si>
</sst>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4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4" fontId="2" fillId="0" borderId="1" xfId="1" applyNumberFormat="1" applyFont="1" applyBorder="1" applyAlignment="1" applyProtection="1">
      <alignment horizontal="left" vertical="center" wrapText="1"/>
      <protection locked="0"/>
    </xf>
    <xf numFmtId="49" fontId="2" fillId="0" borderId="1" xfId="1" applyNumberFormat="1" applyFont="1" applyBorder="1" applyAlignment="1" applyProtection="1">
      <alignment horizontal="center" vertical="center" wrapText="1"/>
      <protection locked="0"/>
    </xf>
    <xf numFmtId="3" fontId="2" fillId="0" borderId="1" xfId="1" applyNumberFormat="1" applyFont="1" applyBorder="1" applyAlignment="1" applyProtection="1">
      <alignment horizontal="center" vertical="center" wrapText="1"/>
      <protection locked="0"/>
    </xf>
    <xf numFmtId="3" fontId="2" fillId="0" borderId="1" xfId="1" applyNumberFormat="1" applyFont="1" applyBorder="1" applyAlignment="1" applyProtection="1">
      <alignment vertic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/>
    <xf numFmtId="3" fontId="2" fillId="0" borderId="1" xfId="2" applyNumberFormat="1" applyFont="1" applyBorder="1" applyAlignment="1" applyProtection="1">
      <alignment vertical="center" wrapText="1"/>
      <protection locked="0"/>
    </xf>
    <xf numFmtId="2" fontId="2" fillId="0" borderId="1" xfId="1" applyNumberFormat="1" applyFont="1" applyBorder="1" applyAlignment="1" applyProtection="1">
      <alignment vertical="center" wrapText="1"/>
      <protection locked="0"/>
    </xf>
    <xf numFmtId="0" fontId="2" fillId="0" borderId="1" xfId="0" applyFont="1" applyBorder="1"/>
    <xf numFmtId="49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3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3" fontId="2" fillId="3" borderId="1" xfId="1" applyNumberFormat="1" applyFont="1" applyFill="1" applyBorder="1" applyAlignment="1" applyProtection="1">
      <alignment vertical="center" wrapText="1"/>
      <protection locked="0"/>
    </xf>
    <xf numFmtId="2" fontId="2" fillId="3" borderId="1" xfId="1" applyNumberFormat="1" applyFont="1" applyFill="1" applyBorder="1" applyAlignment="1" applyProtection="1">
      <alignment vertical="center" wrapText="1"/>
      <protection locked="0"/>
    </xf>
    <xf numFmtId="0" fontId="5" fillId="3" borderId="0" xfId="0" applyFont="1" applyFill="1"/>
    <xf numFmtId="0" fontId="4" fillId="3" borderId="1" xfId="0" applyFont="1" applyFill="1" applyBorder="1"/>
    <xf numFmtId="3" fontId="2" fillId="3" borderId="1" xfId="2" applyNumberFormat="1" applyFont="1" applyFill="1" applyBorder="1" applyAlignment="1" applyProtection="1">
      <alignment vertical="center" wrapText="1"/>
      <protection locked="0"/>
    </xf>
    <xf numFmtId="4" fontId="2" fillId="3" borderId="1" xfId="1" applyNumberFormat="1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/>
    <xf numFmtId="4" fontId="2" fillId="0" borderId="2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4" fillId="0" borderId="0" xfId="0" applyNumberFormat="1" applyFont="1"/>
    <xf numFmtId="3" fontId="2" fillId="2" borderId="1" xfId="1" applyNumberFormat="1" applyFont="1" applyFill="1" applyBorder="1" applyAlignment="1">
      <alignment horizontal="center" vertical="center" wrapText="1"/>
    </xf>
    <xf numFmtId="3" fontId="2" fillId="2" borderId="2" xfId="1" applyNumberFormat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3" fontId="2" fillId="0" borderId="5" xfId="1" applyNumberFormat="1" applyFont="1" applyBorder="1" applyAlignment="1" applyProtection="1">
      <alignment vertical="center" wrapText="1"/>
      <protection locked="0"/>
    </xf>
    <xf numFmtId="3" fontId="6" fillId="0" borderId="4" xfId="0" applyNumberFormat="1" applyFont="1" applyBorder="1" applyAlignment="1">
      <alignment horizontal="center" vertical="center"/>
    </xf>
    <xf numFmtId="3" fontId="2" fillId="0" borderId="5" xfId="1" applyNumberFormat="1" applyFont="1" applyBorder="1" applyAlignment="1" applyProtection="1">
      <alignment horizontal="center" vertical="center" wrapText="1"/>
      <protection locked="0"/>
    </xf>
    <xf numFmtId="4" fontId="2" fillId="0" borderId="6" xfId="0" applyNumberFormat="1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 vertical="center"/>
    </xf>
    <xf numFmtId="4" fontId="7" fillId="0" borderId="8" xfId="0" applyNumberFormat="1" applyFont="1" applyBorder="1" applyAlignment="1">
      <alignment horizontal="center" vertical="center"/>
    </xf>
  </cellXfs>
  <cellStyles count="3">
    <cellStyle name="Normalny" xfId="0" builtinId="0"/>
    <cellStyle name="Normalny_Arkusz1" xfId="1" xr:uid="{00000000-0005-0000-0000-000003000000}"/>
    <cellStyle name="Procentowy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32"/>
  <sheetViews>
    <sheetView tabSelected="1" zoomScale="80" zoomScaleNormal="80" workbookViewId="0">
      <pane xSplit="1" ySplit="5" topLeftCell="B86" activePane="bottomRight" state="frozen"/>
      <selection pane="topRight" activeCell="B1" sqref="B1"/>
      <selection pane="bottomLeft" activeCell="A6" sqref="A6"/>
      <selection pane="bottomRight" activeCell="AB100" sqref="AB100"/>
    </sheetView>
  </sheetViews>
  <sheetFormatPr defaultRowHeight="12" x14ac:dyDescent="0.2"/>
  <cols>
    <col min="1" max="1" width="9.140625" style="1"/>
    <col min="2" max="2" width="13.28515625" style="1" customWidth="1"/>
    <col min="3" max="12" width="9.140625" style="1"/>
    <col min="13" max="15" width="9.140625" style="1" customWidth="1"/>
    <col min="16" max="16" width="12" style="1" customWidth="1"/>
    <col min="17" max="18" width="9.140625" style="1" customWidth="1"/>
    <col min="19" max="19" width="10.5703125" style="1" customWidth="1"/>
    <col min="20" max="20" width="12.140625" style="1" customWidth="1"/>
    <col min="21" max="21" width="14.5703125" style="1" customWidth="1"/>
    <col min="22" max="22" width="9.140625" style="1" customWidth="1"/>
    <col min="23" max="24" width="9.140625" style="1"/>
    <col min="25" max="25" width="11.85546875" style="28" customWidth="1"/>
    <col min="26" max="26" width="11.7109375" style="28" customWidth="1"/>
    <col min="27" max="27" width="9.140625" style="33"/>
    <col min="28" max="30" width="9.140625" style="34"/>
    <col min="31" max="31" width="9.140625" style="35"/>
    <col min="32" max="32" width="13.28515625" style="36" customWidth="1"/>
    <col min="33" max="33" width="10.28515625" style="36" customWidth="1"/>
    <col min="34" max="34" width="10.5703125" style="2" bestFit="1" customWidth="1"/>
    <col min="35" max="35" width="9.140625" style="2"/>
    <col min="36" max="36" width="10.5703125" style="2" bestFit="1" customWidth="1"/>
    <col min="37" max="16384" width="9.140625" style="2"/>
  </cols>
  <sheetData>
    <row r="1" spans="1:33" ht="42.75" customHeight="1" x14ac:dyDescent="0.2">
      <c r="A1" s="48" t="s">
        <v>0</v>
      </c>
      <c r="B1" s="48" t="s">
        <v>1</v>
      </c>
      <c r="C1" s="50" t="s">
        <v>2</v>
      </c>
      <c r="D1" s="48" t="s">
        <v>3</v>
      </c>
      <c r="E1" s="48" t="s">
        <v>4</v>
      </c>
      <c r="F1" s="48"/>
      <c r="G1" s="48"/>
      <c r="H1" s="48"/>
      <c r="I1" s="48" t="s">
        <v>179</v>
      </c>
      <c r="J1" s="48"/>
      <c r="K1" s="48"/>
      <c r="L1" s="48"/>
      <c r="M1" s="48" t="s">
        <v>178</v>
      </c>
      <c r="N1" s="48"/>
      <c r="O1" s="48"/>
      <c r="P1" s="48"/>
      <c r="Q1" s="48"/>
      <c r="R1" s="48"/>
      <c r="S1" s="48" t="s">
        <v>5</v>
      </c>
      <c r="T1" s="47" t="s">
        <v>6</v>
      </c>
      <c r="U1" s="47" t="s">
        <v>7</v>
      </c>
      <c r="V1" s="47" t="s">
        <v>8</v>
      </c>
      <c r="W1" s="47" t="s">
        <v>165</v>
      </c>
      <c r="X1" s="47"/>
      <c r="Y1" s="46" t="s">
        <v>180</v>
      </c>
      <c r="Z1" s="45" t="s">
        <v>175</v>
      </c>
      <c r="AA1" s="45" t="s">
        <v>168</v>
      </c>
      <c r="AB1" s="45" t="s">
        <v>169</v>
      </c>
      <c r="AC1" s="45" t="s">
        <v>170</v>
      </c>
      <c r="AD1" s="45" t="s">
        <v>171</v>
      </c>
      <c r="AE1" s="45" t="s">
        <v>172</v>
      </c>
      <c r="AF1" s="45" t="s">
        <v>177</v>
      </c>
      <c r="AG1" s="46" t="s">
        <v>176</v>
      </c>
    </row>
    <row r="2" spans="1:33" ht="12" customHeight="1" x14ac:dyDescent="0.2">
      <c r="A2" s="49"/>
      <c r="B2" s="49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7"/>
      <c r="U2" s="47"/>
      <c r="V2" s="47"/>
      <c r="W2" s="47"/>
      <c r="X2" s="47"/>
      <c r="Y2" s="46"/>
      <c r="Z2" s="45"/>
      <c r="AA2" s="45"/>
      <c r="AB2" s="45"/>
      <c r="AC2" s="45"/>
      <c r="AD2" s="45"/>
      <c r="AE2" s="45"/>
      <c r="AF2" s="45"/>
      <c r="AG2" s="46"/>
    </row>
    <row r="3" spans="1:33" ht="12" customHeight="1" x14ac:dyDescent="0.2">
      <c r="A3" s="49"/>
      <c r="B3" s="49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7"/>
      <c r="U3" s="47"/>
      <c r="V3" s="47"/>
      <c r="W3" s="47"/>
      <c r="X3" s="47"/>
      <c r="Y3" s="46"/>
      <c r="Z3" s="45"/>
      <c r="AA3" s="45"/>
      <c r="AB3" s="45"/>
      <c r="AC3" s="45"/>
      <c r="AD3" s="45"/>
      <c r="AE3" s="45"/>
      <c r="AF3" s="45"/>
      <c r="AG3" s="46"/>
    </row>
    <row r="4" spans="1:33" ht="36" customHeight="1" x14ac:dyDescent="0.2">
      <c r="A4" s="49"/>
      <c r="B4" s="49"/>
      <c r="C4" s="48"/>
      <c r="D4" s="48"/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4" t="s">
        <v>18</v>
      </c>
      <c r="O4" s="4" t="s">
        <v>19</v>
      </c>
      <c r="P4" s="4" t="s">
        <v>20</v>
      </c>
      <c r="Q4" s="4" t="s">
        <v>18</v>
      </c>
      <c r="R4" s="4" t="s">
        <v>19</v>
      </c>
      <c r="S4" s="48"/>
      <c r="T4" s="47"/>
      <c r="U4" s="47"/>
      <c r="V4" s="47"/>
      <c r="W4" s="3" t="s">
        <v>166</v>
      </c>
      <c r="X4" s="3" t="s">
        <v>167</v>
      </c>
      <c r="Y4" s="46"/>
      <c r="Z4" s="45"/>
      <c r="AA4" s="45"/>
      <c r="AB4" s="45"/>
      <c r="AC4" s="45"/>
      <c r="AD4" s="45"/>
      <c r="AE4" s="45"/>
      <c r="AF4" s="45"/>
      <c r="AG4" s="46"/>
    </row>
    <row r="5" spans="1:33" ht="22.5" x14ac:dyDescent="0.2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 t="s">
        <v>21</v>
      </c>
      <c r="J5" s="5">
        <v>10</v>
      </c>
      <c r="K5" s="5">
        <v>11</v>
      </c>
      <c r="L5" s="5">
        <v>12</v>
      </c>
      <c r="M5" s="6" t="s">
        <v>22</v>
      </c>
      <c r="N5" s="6">
        <v>14</v>
      </c>
      <c r="O5" s="6">
        <v>15</v>
      </c>
      <c r="P5" s="6" t="s">
        <v>23</v>
      </c>
      <c r="Q5" s="6">
        <v>17</v>
      </c>
      <c r="R5" s="6">
        <v>18</v>
      </c>
      <c r="S5" s="6" t="s">
        <v>24</v>
      </c>
      <c r="T5" s="6" t="s">
        <v>173</v>
      </c>
      <c r="U5" s="6" t="s">
        <v>174</v>
      </c>
      <c r="V5" s="6">
        <v>22</v>
      </c>
      <c r="W5" s="6">
        <v>23</v>
      </c>
      <c r="X5" s="6">
        <v>24</v>
      </c>
      <c r="Y5" s="29">
        <v>25</v>
      </c>
      <c r="Z5" s="30">
        <v>26</v>
      </c>
      <c r="AA5" s="6">
        <v>27</v>
      </c>
      <c r="AB5" s="31">
        <v>28</v>
      </c>
      <c r="AC5" s="31">
        <v>29</v>
      </c>
      <c r="AD5" s="31">
        <v>30</v>
      </c>
      <c r="AE5" s="32">
        <v>31</v>
      </c>
      <c r="AF5" s="31">
        <v>32</v>
      </c>
      <c r="AG5" s="31">
        <v>33</v>
      </c>
    </row>
    <row r="6" spans="1:33" ht="45" x14ac:dyDescent="0.2">
      <c r="A6" s="12">
        <v>1</v>
      </c>
      <c r="B6" s="7" t="s">
        <v>43</v>
      </c>
      <c r="C6" s="7"/>
      <c r="D6" s="8" t="s">
        <v>44</v>
      </c>
      <c r="E6" s="8" t="s">
        <v>45</v>
      </c>
      <c r="F6" s="8" t="s">
        <v>30</v>
      </c>
      <c r="G6" s="8" t="s">
        <v>39</v>
      </c>
      <c r="H6" s="9">
        <v>2</v>
      </c>
      <c r="I6" s="9">
        <f t="shared" ref="I6:I47" si="0">J6+K6+L6</f>
        <v>18</v>
      </c>
      <c r="J6" s="9">
        <v>18</v>
      </c>
      <c r="K6" s="9"/>
      <c r="L6" s="10"/>
      <c r="M6" s="10">
        <v>45000</v>
      </c>
      <c r="N6" s="10">
        <v>45000</v>
      </c>
      <c r="O6" s="10">
        <v>0</v>
      </c>
      <c r="P6" s="10">
        <f t="shared" ref="P6:P47" si="1">Q6+R6</f>
        <v>180000</v>
      </c>
      <c r="Q6" s="10">
        <v>180000</v>
      </c>
      <c r="R6" s="10">
        <v>0</v>
      </c>
      <c r="S6" s="14">
        <f t="shared" ref="S6:S47" si="2">M6+P6</f>
        <v>225000</v>
      </c>
      <c r="T6" s="15">
        <f t="shared" ref="T6:T42" si="3">Q6/(J6+K6)</f>
        <v>10000</v>
      </c>
      <c r="U6" s="10" t="e">
        <f t="shared" ref="U6:U42" si="4">R6/L6</f>
        <v>#DIV/0!</v>
      </c>
      <c r="V6" s="13" t="s">
        <v>27</v>
      </c>
      <c r="W6" s="13">
        <v>18</v>
      </c>
      <c r="X6" s="13">
        <v>5</v>
      </c>
      <c r="Y6" s="27">
        <v>9000</v>
      </c>
      <c r="Z6" s="26">
        <f t="shared" ref="Z6:Z68" si="5">P6+Y6</f>
        <v>189000</v>
      </c>
      <c r="AA6" s="33">
        <v>4.2</v>
      </c>
      <c r="AB6" s="34">
        <v>0.88017701123340519</v>
      </c>
      <c r="AC6" s="34">
        <v>0.99881936245572611</v>
      </c>
      <c r="AD6" s="34">
        <v>0.19480519480519479</v>
      </c>
      <c r="AE6" s="35">
        <v>2.0738015684943263</v>
      </c>
      <c r="AG6" s="36">
        <v>189000</v>
      </c>
    </row>
    <row r="7" spans="1:33" ht="45" x14ac:dyDescent="0.2">
      <c r="A7" s="12">
        <v>2</v>
      </c>
      <c r="B7" s="7" t="s">
        <v>46</v>
      </c>
      <c r="C7" s="7"/>
      <c r="D7" s="8" t="s">
        <v>47</v>
      </c>
      <c r="E7" s="8" t="s">
        <v>45</v>
      </c>
      <c r="F7" s="8" t="s">
        <v>31</v>
      </c>
      <c r="G7" s="8" t="s">
        <v>40</v>
      </c>
      <c r="H7" s="9">
        <v>4</v>
      </c>
      <c r="I7" s="9">
        <f t="shared" si="0"/>
        <v>25</v>
      </c>
      <c r="J7" s="9">
        <v>0</v>
      </c>
      <c r="K7" s="9">
        <v>25</v>
      </c>
      <c r="L7" s="13"/>
      <c r="M7" s="10">
        <v>62500</v>
      </c>
      <c r="N7" s="10">
        <v>62500</v>
      </c>
      <c r="O7" s="10">
        <v>0</v>
      </c>
      <c r="P7" s="10">
        <v>250000</v>
      </c>
      <c r="Q7" s="10">
        <v>250000</v>
      </c>
      <c r="R7" s="10">
        <v>0</v>
      </c>
      <c r="S7" s="14">
        <f t="shared" si="2"/>
        <v>312500</v>
      </c>
      <c r="T7" s="15">
        <f t="shared" si="3"/>
        <v>10000</v>
      </c>
      <c r="U7" s="10" t="e">
        <f t="shared" si="4"/>
        <v>#DIV/0!</v>
      </c>
      <c r="V7" s="16" t="s">
        <v>27</v>
      </c>
      <c r="W7" s="13">
        <v>25</v>
      </c>
      <c r="X7" s="13">
        <v>4</v>
      </c>
      <c r="Y7" s="27">
        <v>10000</v>
      </c>
      <c r="Z7" s="26">
        <f t="shared" si="5"/>
        <v>260000</v>
      </c>
      <c r="AA7" s="33">
        <v>8.1999999999999993</v>
      </c>
      <c r="AB7" s="34">
        <v>0.93364967803768584</v>
      </c>
      <c r="AC7" s="34">
        <v>0.99881936245572611</v>
      </c>
      <c r="AD7" s="34">
        <v>0.45454545454545442</v>
      </c>
      <c r="AE7" s="35">
        <v>2.3870144950388665</v>
      </c>
      <c r="AF7" s="36">
        <v>260000</v>
      </c>
    </row>
    <row r="8" spans="1:33" ht="45" x14ac:dyDescent="0.2">
      <c r="A8" s="12">
        <v>3</v>
      </c>
      <c r="B8" s="7" t="s">
        <v>48</v>
      </c>
      <c r="C8" s="7"/>
      <c r="D8" s="8" t="s">
        <v>49</v>
      </c>
      <c r="E8" s="8" t="s">
        <v>45</v>
      </c>
      <c r="F8" s="8" t="s">
        <v>34</v>
      </c>
      <c r="G8" s="8" t="s">
        <v>29</v>
      </c>
      <c r="H8" s="9">
        <v>1</v>
      </c>
      <c r="I8" s="9">
        <f t="shared" si="0"/>
        <v>25</v>
      </c>
      <c r="J8" s="9">
        <v>25</v>
      </c>
      <c r="K8" s="9"/>
      <c r="L8" s="13"/>
      <c r="M8" s="10">
        <f t="shared" ref="M8:M63" si="6">N8+O8</f>
        <v>62500</v>
      </c>
      <c r="N8" s="10">
        <v>62500</v>
      </c>
      <c r="O8" s="10">
        <v>0</v>
      </c>
      <c r="P8" s="10">
        <f t="shared" si="1"/>
        <v>250000</v>
      </c>
      <c r="Q8" s="10">
        <v>250000</v>
      </c>
      <c r="R8" s="10">
        <v>0</v>
      </c>
      <c r="S8" s="14">
        <f t="shared" si="2"/>
        <v>312500</v>
      </c>
      <c r="T8" s="15">
        <f t="shared" si="3"/>
        <v>10000</v>
      </c>
      <c r="U8" s="10" t="e">
        <f t="shared" si="4"/>
        <v>#DIV/0!</v>
      </c>
      <c r="V8" s="13" t="s">
        <v>27</v>
      </c>
      <c r="W8" s="13">
        <v>25</v>
      </c>
      <c r="X8" s="13">
        <v>4</v>
      </c>
      <c r="Y8" s="27">
        <v>10000</v>
      </c>
      <c r="Z8" s="26">
        <f>(P8*0.2)+Y8</f>
        <v>60000</v>
      </c>
      <c r="AA8" s="33">
        <v>2.4</v>
      </c>
      <c r="AB8" s="34">
        <v>0.5838754149503621</v>
      </c>
      <c r="AC8" s="34">
        <v>0.64935064935064934</v>
      </c>
      <c r="AD8" s="34">
        <v>7.7922077922077906E-2</v>
      </c>
      <c r="AE8" s="35">
        <v>1.3111481422230893</v>
      </c>
      <c r="AG8" s="36">
        <v>60000</v>
      </c>
    </row>
    <row r="9" spans="1:33" ht="56.25" x14ac:dyDescent="0.2">
      <c r="A9" s="12">
        <v>4</v>
      </c>
      <c r="B9" s="7" t="s">
        <v>50</v>
      </c>
      <c r="C9" s="7"/>
      <c r="D9" s="8" t="s">
        <v>51</v>
      </c>
      <c r="E9" s="8" t="s">
        <v>45</v>
      </c>
      <c r="F9" s="8" t="s">
        <v>26</v>
      </c>
      <c r="G9" s="8" t="s">
        <v>29</v>
      </c>
      <c r="H9" s="9">
        <v>2</v>
      </c>
      <c r="I9" s="9">
        <f t="shared" si="0"/>
        <v>20</v>
      </c>
      <c r="J9" s="9">
        <v>20</v>
      </c>
      <c r="K9" s="9"/>
      <c r="L9" s="13"/>
      <c r="M9" s="10">
        <f t="shared" si="6"/>
        <v>50000</v>
      </c>
      <c r="N9" s="10">
        <v>50000</v>
      </c>
      <c r="O9" s="10">
        <v>0</v>
      </c>
      <c r="P9" s="10">
        <f t="shared" si="1"/>
        <v>200000</v>
      </c>
      <c r="Q9" s="10">
        <v>200000</v>
      </c>
      <c r="R9" s="10">
        <v>0</v>
      </c>
      <c r="S9" s="14">
        <f t="shared" si="2"/>
        <v>250000</v>
      </c>
      <c r="T9" s="15">
        <f t="shared" si="3"/>
        <v>10000</v>
      </c>
      <c r="U9" s="10" t="e">
        <f t="shared" si="4"/>
        <v>#DIV/0!</v>
      </c>
      <c r="V9" s="13" t="s">
        <v>27</v>
      </c>
      <c r="W9" s="13">
        <v>20</v>
      </c>
      <c r="X9" s="13">
        <v>4</v>
      </c>
      <c r="Y9" s="27">
        <v>8000</v>
      </c>
      <c r="Z9" s="26">
        <f t="shared" si="5"/>
        <v>208000</v>
      </c>
      <c r="AA9" s="33">
        <v>4.4000000000000004</v>
      </c>
      <c r="AB9" s="34">
        <v>0.88350542758803285</v>
      </c>
      <c r="AC9" s="34">
        <v>1</v>
      </c>
      <c r="AD9" s="34">
        <v>0.20779220779220778</v>
      </c>
      <c r="AE9" s="35">
        <v>2.0912976353802408</v>
      </c>
      <c r="AG9" s="36">
        <v>208000</v>
      </c>
    </row>
    <row r="10" spans="1:33" ht="67.5" x14ac:dyDescent="0.2">
      <c r="A10" s="12">
        <v>5</v>
      </c>
      <c r="B10" s="7" t="s">
        <v>52</v>
      </c>
      <c r="C10" s="7"/>
      <c r="D10" s="8" t="s">
        <v>53</v>
      </c>
      <c r="E10" s="8" t="s">
        <v>45</v>
      </c>
      <c r="F10" s="8" t="s">
        <v>30</v>
      </c>
      <c r="G10" s="8" t="s">
        <v>41</v>
      </c>
      <c r="H10" s="9">
        <v>3</v>
      </c>
      <c r="I10" s="9">
        <f t="shared" si="0"/>
        <v>9</v>
      </c>
      <c r="J10" s="9"/>
      <c r="K10" s="9">
        <v>9</v>
      </c>
      <c r="L10" s="13"/>
      <c r="M10" s="10">
        <f t="shared" si="6"/>
        <v>22300</v>
      </c>
      <c r="N10" s="10">
        <v>22300</v>
      </c>
      <c r="O10" s="10"/>
      <c r="P10" s="10">
        <f t="shared" si="1"/>
        <v>88400</v>
      </c>
      <c r="Q10" s="10">
        <v>88400</v>
      </c>
      <c r="R10" s="10"/>
      <c r="S10" s="14">
        <f t="shared" si="2"/>
        <v>110700</v>
      </c>
      <c r="T10" s="15">
        <f t="shared" si="3"/>
        <v>9822.2222222222226</v>
      </c>
      <c r="U10" s="10" t="e">
        <f t="shared" si="4"/>
        <v>#DIV/0!</v>
      </c>
      <c r="V10" s="13" t="s">
        <v>27</v>
      </c>
      <c r="W10" s="13">
        <v>0</v>
      </c>
      <c r="X10" s="13">
        <v>0</v>
      </c>
      <c r="Y10" s="27">
        <v>0</v>
      </c>
      <c r="Z10" s="26">
        <f t="shared" si="5"/>
        <v>88400</v>
      </c>
      <c r="AA10" s="33">
        <v>4.2</v>
      </c>
      <c r="AB10" s="34">
        <v>0.950442984147578</v>
      </c>
      <c r="AC10" s="34">
        <v>0.99645808736717822</v>
      </c>
      <c r="AD10" s="34">
        <v>0.19480519480519479</v>
      </c>
      <c r="AE10" s="35">
        <v>2.1417062663199511</v>
      </c>
      <c r="AG10" s="36">
        <v>88400</v>
      </c>
    </row>
    <row r="11" spans="1:33" ht="56.25" x14ac:dyDescent="0.2">
      <c r="A11" s="12">
        <v>6</v>
      </c>
      <c r="B11" s="7" t="s">
        <v>54</v>
      </c>
      <c r="C11" s="7"/>
      <c r="D11" s="8" t="s">
        <v>49</v>
      </c>
      <c r="E11" s="8" t="s">
        <v>45</v>
      </c>
      <c r="F11" s="8" t="s">
        <v>34</v>
      </c>
      <c r="G11" s="8" t="s">
        <v>29</v>
      </c>
      <c r="H11" s="9">
        <v>1</v>
      </c>
      <c r="I11" s="9">
        <f t="shared" si="0"/>
        <v>30</v>
      </c>
      <c r="J11" s="9">
        <v>30</v>
      </c>
      <c r="K11" s="9"/>
      <c r="L11" s="13"/>
      <c r="M11" s="10">
        <f t="shared" si="6"/>
        <v>73400</v>
      </c>
      <c r="N11" s="10">
        <v>73400</v>
      </c>
      <c r="O11" s="10"/>
      <c r="P11" s="10">
        <f t="shared" si="1"/>
        <v>293600</v>
      </c>
      <c r="Q11" s="10">
        <v>293600</v>
      </c>
      <c r="R11" s="10"/>
      <c r="S11" s="14">
        <f t="shared" si="2"/>
        <v>367000</v>
      </c>
      <c r="T11" s="15">
        <f t="shared" si="3"/>
        <v>9786.6666666666661</v>
      </c>
      <c r="U11" s="10" t="e">
        <f t="shared" si="4"/>
        <v>#DIV/0!</v>
      </c>
      <c r="V11" s="16" t="s">
        <v>27</v>
      </c>
      <c r="W11" s="13">
        <v>30</v>
      </c>
      <c r="X11" s="13">
        <v>4</v>
      </c>
      <c r="Y11" s="27">
        <v>12000</v>
      </c>
      <c r="Z11" s="26">
        <f>(P11*0.2)+Y11</f>
        <v>70720</v>
      </c>
      <c r="AA11" s="33">
        <v>2.4</v>
      </c>
      <c r="AB11" s="34">
        <v>0.5838754149503621</v>
      </c>
      <c r="AC11" s="34">
        <v>0.64935064935064934</v>
      </c>
      <c r="AD11" s="34">
        <v>7.7922077922077906E-2</v>
      </c>
      <c r="AE11" s="35">
        <v>1.3111481422230893</v>
      </c>
      <c r="AG11" s="36">
        <v>70720</v>
      </c>
    </row>
    <row r="12" spans="1:33" ht="56.25" x14ac:dyDescent="0.2">
      <c r="A12" s="12">
        <v>7</v>
      </c>
      <c r="B12" s="7" t="s">
        <v>55</v>
      </c>
      <c r="C12" s="7"/>
      <c r="D12" s="8" t="s">
        <v>56</v>
      </c>
      <c r="E12" s="8" t="s">
        <v>45</v>
      </c>
      <c r="F12" s="8" t="s">
        <v>39</v>
      </c>
      <c r="G12" s="8" t="s">
        <v>28</v>
      </c>
      <c r="H12" s="9">
        <v>2</v>
      </c>
      <c r="I12" s="9">
        <f t="shared" si="0"/>
        <v>18</v>
      </c>
      <c r="J12" s="9">
        <v>18</v>
      </c>
      <c r="K12" s="9"/>
      <c r="L12" s="13"/>
      <c r="M12" s="10">
        <f t="shared" si="6"/>
        <v>36459</v>
      </c>
      <c r="N12" s="10">
        <v>36459</v>
      </c>
      <c r="O12" s="10"/>
      <c r="P12" s="10">
        <f t="shared" si="1"/>
        <v>145836</v>
      </c>
      <c r="Q12" s="10">
        <v>145836</v>
      </c>
      <c r="R12" s="10"/>
      <c r="S12" s="14">
        <f t="shared" si="2"/>
        <v>182295</v>
      </c>
      <c r="T12" s="15">
        <f t="shared" si="3"/>
        <v>8102</v>
      </c>
      <c r="U12" s="10" t="e">
        <f t="shared" si="4"/>
        <v>#DIV/0!</v>
      </c>
      <c r="V12" s="16" t="s">
        <v>27</v>
      </c>
      <c r="W12" s="16">
        <v>0</v>
      </c>
      <c r="X12" s="16">
        <v>0</v>
      </c>
      <c r="Y12" s="27">
        <v>0</v>
      </c>
      <c r="Z12" s="26">
        <f t="shared" si="5"/>
        <v>145836</v>
      </c>
      <c r="AA12" s="33">
        <v>2.7</v>
      </c>
      <c r="AB12" s="34">
        <v>0.79155054025219607</v>
      </c>
      <c r="AC12" s="34">
        <v>0.99881936245572611</v>
      </c>
      <c r="AD12" s="34">
        <v>9.7402597402597407E-2</v>
      </c>
      <c r="AE12" s="35">
        <v>1.8877725001105197</v>
      </c>
      <c r="AG12" s="36">
        <v>145836</v>
      </c>
    </row>
    <row r="13" spans="1:33" ht="45" x14ac:dyDescent="0.2">
      <c r="A13" s="12">
        <v>8</v>
      </c>
      <c r="B13" s="7" t="s">
        <v>57</v>
      </c>
      <c r="C13" s="7"/>
      <c r="D13" s="8" t="s">
        <v>49</v>
      </c>
      <c r="E13" s="8" t="s">
        <v>45</v>
      </c>
      <c r="F13" s="8" t="s">
        <v>34</v>
      </c>
      <c r="G13" s="8" t="s">
        <v>29</v>
      </c>
      <c r="H13" s="9">
        <v>1</v>
      </c>
      <c r="I13" s="9">
        <f t="shared" si="0"/>
        <v>5</v>
      </c>
      <c r="J13" s="9"/>
      <c r="K13" s="9"/>
      <c r="L13" s="13">
        <v>5</v>
      </c>
      <c r="M13" s="10">
        <f t="shared" si="6"/>
        <v>6250</v>
      </c>
      <c r="N13" s="10"/>
      <c r="O13" s="10">
        <v>6250</v>
      </c>
      <c r="P13" s="10">
        <f t="shared" si="1"/>
        <v>25000</v>
      </c>
      <c r="Q13" s="10"/>
      <c r="R13" s="10">
        <v>25000</v>
      </c>
      <c r="S13" s="14">
        <f t="shared" si="2"/>
        <v>31250</v>
      </c>
      <c r="T13" s="15" t="e">
        <f t="shared" si="3"/>
        <v>#DIV/0!</v>
      </c>
      <c r="U13" s="10">
        <f t="shared" si="4"/>
        <v>5000</v>
      </c>
      <c r="V13" s="16" t="s">
        <v>27</v>
      </c>
      <c r="W13" s="13">
        <v>5</v>
      </c>
      <c r="X13" s="13">
        <v>5</v>
      </c>
      <c r="Y13" s="27">
        <v>2500</v>
      </c>
      <c r="Z13" s="26">
        <f>(P13*0.2)+Y13</f>
        <v>7500</v>
      </c>
      <c r="AA13" s="33">
        <v>2.4</v>
      </c>
      <c r="AB13" s="34">
        <v>0.5838754149503621</v>
      </c>
      <c r="AC13" s="34">
        <v>0.64935064935064934</v>
      </c>
      <c r="AD13" s="34">
        <v>7.7922077922077906E-2</v>
      </c>
      <c r="AE13" s="35">
        <v>1.3111481422230893</v>
      </c>
      <c r="AG13" s="36">
        <v>7500</v>
      </c>
    </row>
    <row r="14" spans="1:33" ht="45" x14ac:dyDescent="0.2">
      <c r="A14" s="12">
        <v>9</v>
      </c>
      <c r="B14" s="7" t="s">
        <v>58</v>
      </c>
      <c r="C14" s="7"/>
      <c r="D14" s="8" t="s">
        <v>59</v>
      </c>
      <c r="E14" s="8" t="s">
        <v>45</v>
      </c>
      <c r="F14" s="8" t="s">
        <v>25</v>
      </c>
      <c r="G14" s="8" t="s">
        <v>25</v>
      </c>
      <c r="H14" s="9">
        <v>4</v>
      </c>
      <c r="I14" s="9">
        <f t="shared" si="0"/>
        <v>25</v>
      </c>
      <c r="J14" s="9">
        <v>25</v>
      </c>
      <c r="K14" s="9"/>
      <c r="L14" s="13"/>
      <c r="M14" s="10">
        <f t="shared" si="6"/>
        <v>250000</v>
      </c>
      <c r="N14" s="10">
        <v>250000</v>
      </c>
      <c r="O14" s="10"/>
      <c r="P14" s="10">
        <f t="shared" si="1"/>
        <v>250000</v>
      </c>
      <c r="Q14" s="10">
        <v>250000</v>
      </c>
      <c r="R14" s="10"/>
      <c r="S14" s="14">
        <f>M14+P14</f>
        <v>500000</v>
      </c>
      <c r="T14" s="15">
        <f t="shared" si="3"/>
        <v>10000</v>
      </c>
      <c r="U14" s="10" t="e">
        <f t="shared" si="4"/>
        <v>#DIV/0!</v>
      </c>
      <c r="V14" s="13" t="s">
        <v>27</v>
      </c>
      <c r="W14" s="13">
        <v>25</v>
      </c>
      <c r="X14" s="13">
        <v>4</v>
      </c>
      <c r="Y14" s="27">
        <v>10000</v>
      </c>
      <c r="Z14" s="26">
        <f t="shared" si="5"/>
        <v>260000</v>
      </c>
      <c r="AA14" s="33">
        <v>5.5</v>
      </c>
      <c r="AB14" s="34">
        <v>0.92247368244414862</v>
      </c>
      <c r="AC14" s="34">
        <v>0.99763872491145222</v>
      </c>
      <c r="AD14" s="34">
        <v>0.27922077922077915</v>
      </c>
      <c r="AE14" s="35">
        <v>2.1993331865763799</v>
      </c>
      <c r="AF14" s="36">
        <v>90601.275053429999</v>
      </c>
      <c r="AG14" s="36">
        <v>169398.72494657</v>
      </c>
    </row>
    <row r="15" spans="1:33" s="21" customFormat="1" ht="56.25" x14ac:dyDescent="0.2">
      <c r="A15" s="12">
        <v>10</v>
      </c>
      <c r="B15" s="24" t="s">
        <v>60</v>
      </c>
      <c r="C15" s="24"/>
      <c r="D15" s="17" t="s">
        <v>61</v>
      </c>
      <c r="E15" s="17" t="s">
        <v>45</v>
      </c>
      <c r="F15" s="17" t="s">
        <v>26</v>
      </c>
      <c r="G15" s="17" t="s">
        <v>28</v>
      </c>
      <c r="H15" s="18">
        <v>3</v>
      </c>
      <c r="I15" s="18">
        <f t="shared" si="0"/>
        <v>25</v>
      </c>
      <c r="J15" s="18">
        <v>25</v>
      </c>
      <c r="K15" s="18"/>
      <c r="L15" s="22"/>
      <c r="M15" s="19">
        <f t="shared" si="6"/>
        <v>62500</v>
      </c>
      <c r="N15" s="19">
        <v>62500</v>
      </c>
      <c r="O15" s="19"/>
      <c r="P15" s="19">
        <f t="shared" si="1"/>
        <v>250000</v>
      </c>
      <c r="Q15" s="19">
        <v>250000</v>
      </c>
      <c r="R15" s="19"/>
      <c r="S15" s="23">
        <f t="shared" si="2"/>
        <v>312500</v>
      </c>
      <c r="T15" s="20">
        <f t="shared" si="3"/>
        <v>10000</v>
      </c>
      <c r="U15" s="19" t="e">
        <f t="shared" si="4"/>
        <v>#DIV/0!</v>
      </c>
      <c r="V15" s="22" t="s">
        <v>27</v>
      </c>
      <c r="W15" s="22">
        <v>25</v>
      </c>
      <c r="X15" s="22">
        <v>4</v>
      </c>
      <c r="Y15" s="27">
        <v>10000</v>
      </c>
      <c r="Z15" s="26">
        <f t="shared" si="5"/>
        <v>260000</v>
      </c>
      <c r="AA15" s="37">
        <v>4.4000000000000004</v>
      </c>
      <c r="AB15" s="38">
        <v>0.71218987992337524</v>
      </c>
      <c r="AC15" s="38">
        <v>0.99527744982290434</v>
      </c>
      <c r="AD15" s="38">
        <v>0.20779220779220778</v>
      </c>
      <c r="AE15" s="39">
        <v>1.9152595375384873</v>
      </c>
      <c r="AF15" s="40"/>
      <c r="AG15" s="36">
        <v>260000</v>
      </c>
    </row>
    <row r="16" spans="1:33" s="21" customFormat="1" ht="67.5" x14ac:dyDescent="0.2">
      <c r="A16" s="12">
        <v>11</v>
      </c>
      <c r="B16" s="24" t="s">
        <v>62</v>
      </c>
      <c r="C16" s="24"/>
      <c r="D16" s="17" t="s">
        <v>49</v>
      </c>
      <c r="E16" s="17" t="s">
        <v>45</v>
      </c>
      <c r="F16" s="17" t="s">
        <v>34</v>
      </c>
      <c r="G16" s="17" t="s">
        <v>29</v>
      </c>
      <c r="H16" s="18">
        <v>1</v>
      </c>
      <c r="I16" s="18">
        <f t="shared" si="0"/>
        <v>30</v>
      </c>
      <c r="J16" s="18">
        <v>30</v>
      </c>
      <c r="K16" s="18"/>
      <c r="L16" s="22"/>
      <c r="M16" s="19">
        <f t="shared" si="6"/>
        <v>75000</v>
      </c>
      <c r="N16" s="19">
        <v>75000</v>
      </c>
      <c r="O16" s="19"/>
      <c r="P16" s="19">
        <f t="shared" si="1"/>
        <v>300000</v>
      </c>
      <c r="Q16" s="19">
        <v>300000</v>
      </c>
      <c r="R16" s="19"/>
      <c r="S16" s="23">
        <f t="shared" si="2"/>
        <v>375000</v>
      </c>
      <c r="T16" s="20">
        <f t="shared" si="3"/>
        <v>10000</v>
      </c>
      <c r="U16" s="19" t="e">
        <f t="shared" si="4"/>
        <v>#DIV/0!</v>
      </c>
      <c r="V16" s="22" t="s">
        <v>27</v>
      </c>
      <c r="W16" s="22">
        <v>30</v>
      </c>
      <c r="X16" s="22">
        <v>4</v>
      </c>
      <c r="Y16" s="27">
        <v>12000</v>
      </c>
      <c r="Z16" s="26">
        <f t="shared" ref="Z16:Z17" si="7">(P16*0.2)+Y16</f>
        <v>72000</v>
      </c>
      <c r="AA16" s="37">
        <v>2.4</v>
      </c>
      <c r="AB16" s="38">
        <v>0.5838754149503621</v>
      </c>
      <c r="AC16" s="38">
        <v>0.64935064935064934</v>
      </c>
      <c r="AD16" s="38">
        <v>7.7922077922077906E-2</v>
      </c>
      <c r="AE16" s="39">
        <v>1.3111481422230893</v>
      </c>
      <c r="AF16" s="40"/>
      <c r="AG16" s="36">
        <v>72000</v>
      </c>
    </row>
    <row r="17" spans="1:33" s="21" customFormat="1" ht="67.5" x14ac:dyDescent="0.2">
      <c r="A17" s="12">
        <v>12</v>
      </c>
      <c r="B17" s="24" t="s">
        <v>63</v>
      </c>
      <c r="C17" s="24"/>
      <c r="D17" s="17" t="s">
        <v>49</v>
      </c>
      <c r="E17" s="17" t="s">
        <v>45</v>
      </c>
      <c r="F17" s="17" t="s">
        <v>34</v>
      </c>
      <c r="G17" s="17" t="s">
        <v>29</v>
      </c>
      <c r="H17" s="18">
        <v>1</v>
      </c>
      <c r="I17" s="18">
        <f t="shared" si="0"/>
        <v>15</v>
      </c>
      <c r="J17" s="18">
        <v>15</v>
      </c>
      <c r="K17" s="18"/>
      <c r="L17" s="22"/>
      <c r="M17" s="19">
        <f t="shared" si="6"/>
        <v>37500</v>
      </c>
      <c r="N17" s="19">
        <v>37500</v>
      </c>
      <c r="O17" s="19"/>
      <c r="P17" s="19">
        <f t="shared" si="1"/>
        <v>150000</v>
      </c>
      <c r="Q17" s="19">
        <v>150000</v>
      </c>
      <c r="R17" s="19"/>
      <c r="S17" s="23">
        <f t="shared" si="2"/>
        <v>187500</v>
      </c>
      <c r="T17" s="20">
        <f t="shared" si="3"/>
        <v>10000</v>
      </c>
      <c r="U17" s="19" t="e">
        <f t="shared" si="4"/>
        <v>#DIV/0!</v>
      </c>
      <c r="V17" s="22" t="s">
        <v>27</v>
      </c>
      <c r="W17" s="22">
        <v>15</v>
      </c>
      <c r="X17" s="22">
        <v>1</v>
      </c>
      <c r="Y17" s="27">
        <v>1500</v>
      </c>
      <c r="Z17" s="26">
        <f t="shared" si="7"/>
        <v>31500</v>
      </c>
      <c r="AA17" s="37">
        <v>2.4</v>
      </c>
      <c r="AB17" s="38">
        <v>0.5838754149503621</v>
      </c>
      <c r="AC17" s="38">
        <v>0.64935064935064934</v>
      </c>
      <c r="AD17" s="38">
        <v>7.7922077922077906E-2</v>
      </c>
      <c r="AE17" s="39">
        <v>1.3111481422230893</v>
      </c>
      <c r="AF17" s="40"/>
      <c r="AG17" s="36">
        <v>31500</v>
      </c>
    </row>
    <row r="18" spans="1:33" s="21" customFormat="1" ht="56.25" x14ac:dyDescent="0.2">
      <c r="A18" s="12">
        <v>13</v>
      </c>
      <c r="B18" s="24" t="s">
        <v>64</v>
      </c>
      <c r="C18" s="24"/>
      <c r="D18" s="17" t="s">
        <v>65</v>
      </c>
      <c r="E18" s="17" t="s">
        <v>45</v>
      </c>
      <c r="F18" s="17" t="s">
        <v>28</v>
      </c>
      <c r="G18" s="17" t="s">
        <v>29</v>
      </c>
      <c r="H18" s="18">
        <v>1</v>
      </c>
      <c r="I18" s="18">
        <f t="shared" si="0"/>
        <v>25</v>
      </c>
      <c r="J18" s="18">
        <v>25</v>
      </c>
      <c r="K18" s="18"/>
      <c r="L18" s="22"/>
      <c r="M18" s="19">
        <f t="shared" si="6"/>
        <v>62500</v>
      </c>
      <c r="N18" s="19">
        <v>62500</v>
      </c>
      <c r="O18" s="19"/>
      <c r="P18" s="19">
        <f t="shared" si="1"/>
        <v>250000</v>
      </c>
      <c r="Q18" s="19">
        <v>250000</v>
      </c>
      <c r="R18" s="19"/>
      <c r="S18" s="23">
        <f t="shared" si="2"/>
        <v>312500</v>
      </c>
      <c r="T18" s="20">
        <f t="shared" si="3"/>
        <v>10000</v>
      </c>
      <c r="U18" s="19" t="e">
        <f t="shared" si="4"/>
        <v>#DIV/0!</v>
      </c>
      <c r="V18" s="25" t="s">
        <v>27</v>
      </c>
      <c r="W18" s="22">
        <v>25</v>
      </c>
      <c r="X18" s="22">
        <v>7</v>
      </c>
      <c r="Y18" s="27">
        <v>17500</v>
      </c>
      <c r="Z18" s="26">
        <f t="shared" si="5"/>
        <v>267500</v>
      </c>
      <c r="AA18" s="37">
        <v>5.5</v>
      </c>
      <c r="AB18" s="38">
        <v>0.81612815990393794</v>
      </c>
      <c r="AC18" s="38">
        <v>0.99527744982290434</v>
      </c>
      <c r="AD18" s="38">
        <v>0.27922077922077915</v>
      </c>
      <c r="AE18" s="39">
        <v>2.0906263889476215</v>
      </c>
      <c r="AF18" s="40">
        <v>93214.773372278956</v>
      </c>
      <c r="AG18" s="40">
        <v>174285.22662772107</v>
      </c>
    </row>
    <row r="19" spans="1:33" s="21" customFormat="1" ht="56.25" x14ac:dyDescent="0.2">
      <c r="A19" s="12">
        <v>14</v>
      </c>
      <c r="B19" s="24" t="s">
        <v>60</v>
      </c>
      <c r="C19" s="24"/>
      <c r="D19" s="17" t="s">
        <v>61</v>
      </c>
      <c r="E19" s="17" t="s">
        <v>45</v>
      </c>
      <c r="F19" s="17" t="s">
        <v>26</v>
      </c>
      <c r="G19" s="17" t="s">
        <v>28</v>
      </c>
      <c r="H19" s="18">
        <v>3</v>
      </c>
      <c r="I19" s="18">
        <f t="shared" si="0"/>
        <v>25</v>
      </c>
      <c r="J19" s="18">
        <v>25</v>
      </c>
      <c r="K19" s="18"/>
      <c r="L19" s="22"/>
      <c r="M19" s="19">
        <f t="shared" si="6"/>
        <v>62500</v>
      </c>
      <c r="N19" s="19">
        <v>62500</v>
      </c>
      <c r="O19" s="19"/>
      <c r="P19" s="19">
        <f t="shared" si="1"/>
        <v>250000</v>
      </c>
      <c r="Q19" s="19">
        <v>250000</v>
      </c>
      <c r="R19" s="19"/>
      <c r="S19" s="23">
        <f t="shared" si="2"/>
        <v>312500</v>
      </c>
      <c r="T19" s="20">
        <f t="shared" si="3"/>
        <v>10000</v>
      </c>
      <c r="U19" s="19" t="e">
        <f t="shared" si="4"/>
        <v>#DIV/0!</v>
      </c>
      <c r="V19" s="25" t="s">
        <v>27</v>
      </c>
      <c r="W19" s="22">
        <v>25</v>
      </c>
      <c r="X19" s="22">
        <v>4</v>
      </c>
      <c r="Y19" s="27">
        <v>10000</v>
      </c>
      <c r="Z19" s="26">
        <f t="shared" si="5"/>
        <v>260000</v>
      </c>
      <c r="AA19" s="37">
        <v>4.4000000000000004</v>
      </c>
      <c r="AB19" s="38">
        <v>0.71218987992337524</v>
      </c>
      <c r="AC19" s="38">
        <v>0.99527744982290434</v>
      </c>
      <c r="AD19" s="38">
        <v>0.20779220779220778</v>
      </c>
      <c r="AE19" s="39">
        <v>1.9152595375384873</v>
      </c>
      <c r="AF19" s="40"/>
      <c r="AG19" s="36">
        <v>260000</v>
      </c>
    </row>
    <row r="20" spans="1:33" s="21" customFormat="1" ht="56.25" x14ac:dyDescent="0.2">
      <c r="A20" s="12">
        <v>15</v>
      </c>
      <c r="B20" s="24" t="s">
        <v>64</v>
      </c>
      <c r="C20" s="24"/>
      <c r="D20" s="17" t="s">
        <v>65</v>
      </c>
      <c r="E20" s="17" t="s">
        <v>45</v>
      </c>
      <c r="F20" s="17" t="s">
        <v>28</v>
      </c>
      <c r="G20" s="17" t="s">
        <v>29</v>
      </c>
      <c r="H20" s="18">
        <v>1</v>
      </c>
      <c r="I20" s="18">
        <f t="shared" si="0"/>
        <v>25</v>
      </c>
      <c r="J20" s="18">
        <v>25</v>
      </c>
      <c r="K20" s="18"/>
      <c r="L20" s="22"/>
      <c r="M20" s="19">
        <f t="shared" si="6"/>
        <v>62500</v>
      </c>
      <c r="N20" s="19">
        <v>62500</v>
      </c>
      <c r="O20" s="19"/>
      <c r="P20" s="19">
        <f t="shared" si="1"/>
        <v>250000</v>
      </c>
      <c r="Q20" s="19">
        <v>250000</v>
      </c>
      <c r="R20" s="19"/>
      <c r="S20" s="23">
        <f t="shared" si="2"/>
        <v>312500</v>
      </c>
      <c r="T20" s="20">
        <f t="shared" si="3"/>
        <v>10000</v>
      </c>
      <c r="U20" s="19" t="e">
        <f t="shared" si="4"/>
        <v>#DIV/0!</v>
      </c>
      <c r="V20" s="25" t="s">
        <v>27</v>
      </c>
      <c r="W20" s="22">
        <v>25</v>
      </c>
      <c r="X20" s="22">
        <v>7</v>
      </c>
      <c r="Y20" s="27">
        <v>17500</v>
      </c>
      <c r="Z20" s="26">
        <f t="shared" si="5"/>
        <v>267500</v>
      </c>
      <c r="AA20" s="37">
        <v>5.5</v>
      </c>
      <c r="AB20" s="38">
        <v>0.81612815990393794</v>
      </c>
      <c r="AC20" s="38">
        <v>0.99527744982290434</v>
      </c>
      <c r="AD20" s="38">
        <v>0.27922077922077915</v>
      </c>
      <c r="AE20" s="39">
        <v>2.0906263889476215</v>
      </c>
      <c r="AF20" s="40">
        <v>93214.773372278956</v>
      </c>
      <c r="AG20" s="40">
        <v>174285.22662772107</v>
      </c>
    </row>
    <row r="21" spans="1:33" s="21" customFormat="1" ht="67.5" x14ac:dyDescent="0.2">
      <c r="A21" s="12">
        <v>16</v>
      </c>
      <c r="B21" s="24" t="s">
        <v>62</v>
      </c>
      <c r="C21" s="24"/>
      <c r="D21" s="17" t="s">
        <v>49</v>
      </c>
      <c r="E21" s="17" t="s">
        <v>45</v>
      </c>
      <c r="F21" s="17" t="s">
        <v>34</v>
      </c>
      <c r="G21" s="17" t="s">
        <v>29</v>
      </c>
      <c r="H21" s="18">
        <v>1</v>
      </c>
      <c r="I21" s="18">
        <f t="shared" si="0"/>
        <v>30</v>
      </c>
      <c r="J21" s="18">
        <v>30</v>
      </c>
      <c r="K21" s="18"/>
      <c r="L21" s="22"/>
      <c r="M21" s="19">
        <f t="shared" si="6"/>
        <v>75000</v>
      </c>
      <c r="N21" s="19">
        <v>75000</v>
      </c>
      <c r="O21" s="19"/>
      <c r="P21" s="19">
        <f t="shared" si="1"/>
        <v>300000</v>
      </c>
      <c r="Q21" s="19">
        <v>300000</v>
      </c>
      <c r="R21" s="19"/>
      <c r="S21" s="23">
        <f t="shared" si="2"/>
        <v>375000</v>
      </c>
      <c r="T21" s="20">
        <f t="shared" si="3"/>
        <v>10000</v>
      </c>
      <c r="U21" s="19" t="e">
        <f t="shared" si="4"/>
        <v>#DIV/0!</v>
      </c>
      <c r="V21" s="25" t="s">
        <v>27</v>
      </c>
      <c r="W21" s="22">
        <v>30</v>
      </c>
      <c r="X21" s="22">
        <v>4</v>
      </c>
      <c r="Y21" s="27">
        <v>12000</v>
      </c>
      <c r="Z21" s="26">
        <f t="shared" ref="Z21:Z25" si="8">(P21*0.2)+Y21</f>
        <v>72000</v>
      </c>
      <c r="AA21" s="37">
        <v>2.4</v>
      </c>
      <c r="AB21" s="38">
        <v>0.5838754149503621</v>
      </c>
      <c r="AC21" s="38">
        <v>0.64935064935064934</v>
      </c>
      <c r="AD21" s="38">
        <v>7.7922077922077906E-2</v>
      </c>
      <c r="AE21" s="39">
        <v>1.3111481422230893</v>
      </c>
      <c r="AF21" s="40"/>
      <c r="AG21" s="36">
        <v>72000</v>
      </c>
    </row>
    <row r="22" spans="1:33" s="21" customFormat="1" ht="67.5" x14ac:dyDescent="0.2">
      <c r="A22" s="12">
        <v>17</v>
      </c>
      <c r="B22" s="24" t="s">
        <v>63</v>
      </c>
      <c r="C22" s="24"/>
      <c r="D22" s="17" t="s">
        <v>49</v>
      </c>
      <c r="E22" s="17" t="s">
        <v>45</v>
      </c>
      <c r="F22" s="17" t="s">
        <v>34</v>
      </c>
      <c r="G22" s="17" t="s">
        <v>29</v>
      </c>
      <c r="H22" s="18">
        <v>1</v>
      </c>
      <c r="I22" s="18">
        <f t="shared" si="0"/>
        <v>15</v>
      </c>
      <c r="J22" s="18">
        <v>15</v>
      </c>
      <c r="K22" s="18"/>
      <c r="L22" s="22"/>
      <c r="M22" s="19">
        <f t="shared" si="6"/>
        <v>37500</v>
      </c>
      <c r="N22" s="19">
        <v>37500</v>
      </c>
      <c r="O22" s="19"/>
      <c r="P22" s="19">
        <f t="shared" si="1"/>
        <v>150000</v>
      </c>
      <c r="Q22" s="19">
        <v>150000</v>
      </c>
      <c r="R22" s="19"/>
      <c r="S22" s="23">
        <f t="shared" si="2"/>
        <v>187500</v>
      </c>
      <c r="T22" s="20">
        <f t="shared" si="3"/>
        <v>10000</v>
      </c>
      <c r="U22" s="19" t="e">
        <f t="shared" si="4"/>
        <v>#DIV/0!</v>
      </c>
      <c r="V22" s="25" t="s">
        <v>27</v>
      </c>
      <c r="W22" s="22">
        <v>15</v>
      </c>
      <c r="X22" s="22">
        <v>1</v>
      </c>
      <c r="Y22" s="27">
        <v>1500</v>
      </c>
      <c r="Z22" s="26">
        <f t="shared" si="8"/>
        <v>31500</v>
      </c>
      <c r="AA22" s="37">
        <v>2.4</v>
      </c>
      <c r="AB22" s="38">
        <v>0.5838754149503621</v>
      </c>
      <c r="AC22" s="38">
        <v>0.64935064935064934</v>
      </c>
      <c r="AD22" s="38">
        <v>7.7922077922077906E-2</v>
      </c>
      <c r="AE22" s="39">
        <v>1.3111481422230893</v>
      </c>
      <c r="AF22" s="40"/>
      <c r="AG22" s="36">
        <v>31500</v>
      </c>
    </row>
    <row r="23" spans="1:33" ht="56.25" x14ac:dyDescent="0.2">
      <c r="A23" s="12">
        <v>18</v>
      </c>
      <c r="B23" s="7" t="s">
        <v>66</v>
      </c>
      <c r="C23" s="7"/>
      <c r="D23" s="8" t="s">
        <v>49</v>
      </c>
      <c r="E23" s="8" t="s">
        <v>45</v>
      </c>
      <c r="F23" s="8" t="s">
        <v>34</v>
      </c>
      <c r="G23" s="8" t="s">
        <v>29</v>
      </c>
      <c r="H23" s="9">
        <v>1</v>
      </c>
      <c r="I23" s="9">
        <f t="shared" si="0"/>
        <v>40</v>
      </c>
      <c r="J23" s="9">
        <v>40</v>
      </c>
      <c r="K23" s="9"/>
      <c r="L23" s="13"/>
      <c r="M23" s="10">
        <f t="shared" si="6"/>
        <v>100000</v>
      </c>
      <c r="N23" s="10">
        <v>100000</v>
      </c>
      <c r="O23" s="10"/>
      <c r="P23" s="10">
        <f t="shared" si="1"/>
        <v>400000</v>
      </c>
      <c r="Q23" s="10">
        <v>400000</v>
      </c>
      <c r="R23" s="10"/>
      <c r="S23" s="14">
        <f t="shared" si="2"/>
        <v>500000</v>
      </c>
      <c r="T23" s="15">
        <f t="shared" si="3"/>
        <v>10000</v>
      </c>
      <c r="U23" s="10" t="e">
        <f t="shared" si="4"/>
        <v>#DIV/0!</v>
      </c>
      <c r="V23" s="13" t="s">
        <v>27</v>
      </c>
      <c r="W23" s="13">
        <v>40</v>
      </c>
      <c r="X23" s="13">
        <v>6</v>
      </c>
      <c r="Y23" s="27">
        <v>24000</v>
      </c>
      <c r="Z23" s="26">
        <f t="shared" si="8"/>
        <v>104000</v>
      </c>
      <c r="AA23" s="33">
        <v>2.4</v>
      </c>
      <c r="AB23" s="34">
        <v>0.5838754149503621</v>
      </c>
      <c r="AC23" s="34">
        <v>0.64935064935064934</v>
      </c>
      <c r="AD23" s="34">
        <v>7.7922077922077906E-2</v>
      </c>
      <c r="AE23" s="35">
        <v>1.3111481422230893</v>
      </c>
      <c r="AG23" s="36">
        <v>104000</v>
      </c>
    </row>
    <row r="24" spans="1:33" ht="56.25" x14ac:dyDescent="0.2">
      <c r="A24" s="12">
        <v>19</v>
      </c>
      <c r="B24" s="7" t="s">
        <v>67</v>
      </c>
      <c r="C24" s="7"/>
      <c r="D24" s="8" t="s">
        <v>49</v>
      </c>
      <c r="E24" s="8" t="s">
        <v>45</v>
      </c>
      <c r="F24" s="8" t="s">
        <v>34</v>
      </c>
      <c r="G24" s="8" t="s">
        <v>29</v>
      </c>
      <c r="H24" s="9">
        <v>1</v>
      </c>
      <c r="I24" s="9">
        <f t="shared" si="0"/>
        <v>50</v>
      </c>
      <c r="J24" s="9">
        <v>50</v>
      </c>
      <c r="K24" s="9"/>
      <c r="L24" s="13"/>
      <c r="M24" s="10">
        <f t="shared" si="6"/>
        <v>125000</v>
      </c>
      <c r="N24" s="10">
        <v>125000</v>
      </c>
      <c r="O24" s="10"/>
      <c r="P24" s="10">
        <f t="shared" si="1"/>
        <v>500000</v>
      </c>
      <c r="Q24" s="10">
        <v>500000</v>
      </c>
      <c r="R24" s="10"/>
      <c r="S24" s="14">
        <f t="shared" si="2"/>
        <v>625000</v>
      </c>
      <c r="T24" s="15">
        <f t="shared" si="3"/>
        <v>10000</v>
      </c>
      <c r="U24" s="10" t="e">
        <f t="shared" si="4"/>
        <v>#DIV/0!</v>
      </c>
      <c r="V24" s="13" t="s">
        <v>27</v>
      </c>
      <c r="W24" s="13">
        <v>50</v>
      </c>
      <c r="X24" s="13">
        <v>3</v>
      </c>
      <c r="Y24" s="27">
        <v>15000</v>
      </c>
      <c r="Z24" s="26">
        <f t="shared" si="8"/>
        <v>115000</v>
      </c>
      <c r="AA24" s="33">
        <v>2.4</v>
      </c>
      <c r="AB24" s="34">
        <v>0.5838754149503621</v>
      </c>
      <c r="AC24" s="34">
        <v>0.64935064935064934</v>
      </c>
      <c r="AD24" s="34">
        <v>7.7922077922077906E-2</v>
      </c>
      <c r="AE24" s="35">
        <v>1.3111481422230893</v>
      </c>
      <c r="AG24" s="36">
        <v>115000</v>
      </c>
    </row>
    <row r="25" spans="1:33" ht="56.25" x14ac:dyDescent="0.2">
      <c r="A25" s="12">
        <v>20</v>
      </c>
      <c r="B25" s="7" t="s">
        <v>68</v>
      </c>
      <c r="C25" s="7"/>
      <c r="D25" s="8" t="s">
        <v>49</v>
      </c>
      <c r="E25" s="8" t="s">
        <v>45</v>
      </c>
      <c r="F25" s="8" t="s">
        <v>34</v>
      </c>
      <c r="G25" s="8" t="s">
        <v>29</v>
      </c>
      <c r="H25" s="9">
        <v>1</v>
      </c>
      <c r="I25" s="9">
        <f t="shared" si="0"/>
        <v>25</v>
      </c>
      <c r="J25" s="9">
        <v>25</v>
      </c>
      <c r="K25" s="9"/>
      <c r="L25" s="13"/>
      <c r="M25" s="10">
        <f t="shared" si="6"/>
        <v>62500</v>
      </c>
      <c r="N25" s="10">
        <v>62500</v>
      </c>
      <c r="O25" s="10"/>
      <c r="P25" s="10">
        <f t="shared" si="1"/>
        <v>250000</v>
      </c>
      <c r="Q25" s="10">
        <v>250000</v>
      </c>
      <c r="R25" s="10"/>
      <c r="S25" s="14">
        <f t="shared" si="2"/>
        <v>312500</v>
      </c>
      <c r="T25" s="15">
        <f t="shared" si="3"/>
        <v>10000</v>
      </c>
      <c r="U25" s="10" t="e">
        <f t="shared" si="4"/>
        <v>#DIV/0!</v>
      </c>
      <c r="V25" s="13" t="s">
        <v>27</v>
      </c>
      <c r="W25" s="13">
        <v>25</v>
      </c>
      <c r="X25" s="13">
        <v>3</v>
      </c>
      <c r="Y25" s="27">
        <v>7500</v>
      </c>
      <c r="Z25" s="26">
        <f t="shared" si="8"/>
        <v>57500</v>
      </c>
      <c r="AA25" s="33">
        <v>2.4</v>
      </c>
      <c r="AB25" s="34">
        <v>0.5838754149503621</v>
      </c>
      <c r="AC25" s="34">
        <v>0.64935064935064934</v>
      </c>
      <c r="AD25" s="34">
        <v>7.7922077922077906E-2</v>
      </c>
      <c r="AE25" s="35">
        <v>1.3111481422230893</v>
      </c>
      <c r="AG25" s="36">
        <v>57500</v>
      </c>
    </row>
    <row r="26" spans="1:33" ht="45" x14ac:dyDescent="0.2">
      <c r="A26" s="12">
        <v>21</v>
      </c>
      <c r="B26" s="7" t="s">
        <v>69</v>
      </c>
      <c r="C26" s="7"/>
      <c r="D26" s="8" t="s">
        <v>70</v>
      </c>
      <c r="E26" s="8" t="s">
        <v>45</v>
      </c>
      <c r="F26" s="8" t="s">
        <v>42</v>
      </c>
      <c r="G26" s="8" t="s">
        <v>28</v>
      </c>
      <c r="H26" s="9">
        <v>3</v>
      </c>
      <c r="I26" s="9">
        <f t="shared" si="0"/>
        <v>8</v>
      </c>
      <c r="J26" s="9">
        <v>8</v>
      </c>
      <c r="K26" s="9"/>
      <c r="L26" s="13"/>
      <c r="M26" s="10">
        <f t="shared" si="6"/>
        <v>20000</v>
      </c>
      <c r="N26" s="10">
        <v>20000</v>
      </c>
      <c r="O26" s="10"/>
      <c r="P26" s="10">
        <f t="shared" si="1"/>
        <v>80000</v>
      </c>
      <c r="Q26" s="10">
        <v>80000</v>
      </c>
      <c r="R26" s="10"/>
      <c r="S26" s="14">
        <f t="shared" si="2"/>
        <v>100000</v>
      </c>
      <c r="T26" s="15">
        <f t="shared" si="3"/>
        <v>10000</v>
      </c>
      <c r="U26" s="10" t="e">
        <f t="shared" si="4"/>
        <v>#DIV/0!</v>
      </c>
      <c r="V26" s="13" t="s">
        <v>27</v>
      </c>
      <c r="W26" s="13">
        <v>0</v>
      </c>
      <c r="X26" s="13">
        <v>0</v>
      </c>
      <c r="Y26" s="27">
        <v>0</v>
      </c>
      <c r="Z26" s="26">
        <f t="shared" si="5"/>
        <v>80000</v>
      </c>
      <c r="AA26" s="33">
        <v>4.7</v>
      </c>
      <c r="AB26" s="34">
        <v>0.7387020704811369</v>
      </c>
      <c r="AC26" s="34">
        <v>0.97520661157024791</v>
      </c>
      <c r="AD26" s="34">
        <v>0.22727272727272724</v>
      </c>
      <c r="AE26" s="35">
        <v>1.941181409324112</v>
      </c>
      <c r="AG26" s="36">
        <v>80000</v>
      </c>
    </row>
    <row r="27" spans="1:33" ht="45" x14ac:dyDescent="0.2">
      <c r="A27" s="12">
        <v>22</v>
      </c>
      <c r="B27" s="7" t="s">
        <v>71</v>
      </c>
      <c r="C27" s="7"/>
      <c r="D27" s="8" t="s">
        <v>49</v>
      </c>
      <c r="E27" s="8" t="s">
        <v>45</v>
      </c>
      <c r="F27" s="8" t="s">
        <v>34</v>
      </c>
      <c r="G27" s="8" t="s">
        <v>29</v>
      </c>
      <c r="H27" s="9">
        <v>1</v>
      </c>
      <c r="I27" s="9">
        <f t="shared" si="0"/>
        <v>1</v>
      </c>
      <c r="J27" s="9">
        <v>1</v>
      </c>
      <c r="K27" s="9"/>
      <c r="L27" s="13"/>
      <c r="M27" s="10">
        <f t="shared" si="6"/>
        <v>2500</v>
      </c>
      <c r="N27" s="10">
        <v>2500</v>
      </c>
      <c r="O27" s="10"/>
      <c r="P27" s="10">
        <f t="shared" si="1"/>
        <v>10000</v>
      </c>
      <c r="Q27" s="10">
        <v>10000</v>
      </c>
      <c r="R27" s="10"/>
      <c r="S27" s="14">
        <f t="shared" si="2"/>
        <v>12500</v>
      </c>
      <c r="T27" s="15">
        <f t="shared" si="3"/>
        <v>10000</v>
      </c>
      <c r="U27" s="10" t="e">
        <f t="shared" si="4"/>
        <v>#DIV/0!</v>
      </c>
      <c r="V27" s="13" t="s">
        <v>27</v>
      </c>
      <c r="W27" s="16">
        <v>1</v>
      </c>
      <c r="X27" s="16">
        <v>11</v>
      </c>
      <c r="Y27" s="27">
        <v>1100</v>
      </c>
      <c r="Z27" s="26">
        <f t="shared" ref="Z27:Z31" si="9">(P27*0.2)+Y27</f>
        <v>3100</v>
      </c>
      <c r="AA27" s="33">
        <v>2.4</v>
      </c>
      <c r="AB27" s="34">
        <v>0.5838754149503621</v>
      </c>
      <c r="AC27" s="34">
        <v>0.64935064935064934</v>
      </c>
      <c r="AD27" s="34">
        <v>7.7922077922077906E-2</v>
      </c>
      <c r="AE27" s="35">
        <v>1.3111481422230893</v>
      </c>
      <c r="AG27" s="36">
        <v>3100</v>
      </c>
    </row>
    <row r="28" spans="1:33" ht="56.25" x14ac:dyDescent="0.2">
      <c r="A28" s="12">
        <v>23</v>
      </c>
      <c r="B28" s="7" t="s">
        <v>72</v>
      </c>
      <c r="C28" s="7"/>
      <c r="D28" s="8" t="s">
        <v>49</v>
      </c>
      <c r="E28" s="8" t="s">
        <v>45</v>
      </c>
      <c r="F28" s="8" t="s">
        <v>34</v>
      </c>
      <c r="G28" s="8" t="s">
        <v>29</v>
      </c>
      <c r="H28" s="9">
        <v>1</v>
      </c>
      <c r="I28" s="9">
        <f t="shared" si="0"/>
        <v>30</v>
      </c>
      <c r="J28" s="9">
        <v>30</v>
      </c>
      <c r="K28" s="9"/>
      <c r="L28" s="13"/>
      <c r="M28" s="10">
        <f t="shared" si="6"/>
        <v>75000</v>
      </c>
      <c r="N28" s="10">
        <v>75000</v>
      </c>
      <c r="O28" s="10"/>
      <c r="P28" s="10">
        <f t="shared" si="1"/>
        <v>300000</v>
      </c>
      <c r="Q28" s="10">
        <v>300000</v>
      </c>
      <c r="R28" s="10"/>
      <c r="S28" s="14">
        <f t="shared" si="2"/>
        <v>375000</v>
      </c>
      <c r="T28" s="15">
        <f t="shared" si="3"/>
        <v>10000</v>
      </c>
      <c r="U28" s="10" t="e">
        <f t="shared" si="4"/>
        <v>#DIV/0!</v>
      </c>
      <c r="V28" s="13" t="s">
        <v>27</v>
      </c>
      <c r="W28" s="13">
        <v>30</v>
      </c>
      <c r="X28" s="13">
        <v>4</v>
      </c>
      <c r="Y28" s="27">
        <v>12000</v>
      </c>
      <c r="Z28" s="26">
        <f t="shared" si="9"/>
        <v>72000</v>
      </c>
      <c r="AA28" s="33">
        <v>2.4</v>
      </c>
      <c r="AB28" s="34">
        <v>0.5838754149503621</v>
      </c>
      <c r="AC28" s="34">
        <v>0.64935064935064934</v>
      </c>
      <c r="AD28" s="34">
        <v>7.7922077922077906E-2</v>
      </c>
      <c r="AE28" s="35">
        <v>1.3111481422230893</v>
      </c>
      <c r="AG28" s="36">
        <v>72000</v>
      </c>
    </row>
    <row r="29" spans="1:33" ht="56.25" x14ac:dyDescent="0.2">
      <c r="A29" s="12">
        <v>24</v>
      </c>
      <c r="B29" s="7" t="s">
        <v>73</v>
      </c>
      <c r="C29" s="7"/>
      <c r="D29" s="8" t="s">
        <v>49</v>
      </c>
      <c r="E29" s="8" t="s">
        <v>45</v>
      </c>
      <c r="F29" s="8" t="s">
        <v>34</v>
      </c>
      <c r="G29" s="8" t="s">
        <v>29</v>
      </c>
      <c r="H29" s="9">
        <v>1</v>
      </c>
      <c r="I29" s="9">
        <f t="shared" si="0"/>
        <v>35</v>
      </c>
      <c r="J29" s="9">
        <v>35</v>
      </c>
      <c r="K29" s="9"/>
      <c r="L29" s="13"/>
      <c r="M29" s="10">
        <f t="shared" si="6"/>
        <v>75500</v>
      </c>
      <c r="N29" s="10">
        <v>75500</v>
      </c>
      <c r="O29" s="10"/>
      <c r="P29" s="10">
        <f t="shared" si="1"/>
        <v>298750</v>
      </c>
      <c r="Q29" s="10">
        <v>298750</v>
      </c>
      <c r="R29" s="10"/>
      <c r="S29" s="14">
        <f t="shared" si="2"/>
        <v>374250</v>
      </c>
      <c r="T29" s="15">
        <f t="shared" si="3"/>
        <v>8535.7142857142862</v>
      </c>
      <c r="U29" s="10" t="e">
        <f t="shared" si="4"/>
        <v>#DIV/0!</v>
      </c>
      <c r="V29" s="13" t="s">
        <v>27</v>
      </c>
      <c r="W29" s="13">
        <v>35</v>
      </c>
      <c r="X29" s="13">
        <v>4</v>
      </c>
      <c r="Y29" s="27">
        <v>14000</v>
      </c>
      <c r="Z29" s="26">
        <f t="shared" si="9"/>
        <v>73750</v>
      </c>
      <c r="AA29" s="33">
        <v>2.4</v>
      </c>
      <c r="AB29" s="34">
        <v>0.5838754149503621</v>
      </c>
      <c r="AC29" s="34">
        <v>0.64935064935064934</v>
      </c>
      <c r="AD29" s="34">
        <v>7.7922077922077906E-2</v>
      </c>
      <c r="AE29" s="35">
        <v>1.3111481422230893</v>
      </c>
      <c r="AG29" s="36">
        <v>73750</v>
      </c>
    </row>
    <row r="30" spans="1:33" ht="45" x14ac:dyDescent="0.2">
      <c r="A30" s="12">
        <v>25</v>
      </c>
      <c r="B30" s="7" t="s">
        <v>74</v>
      </c>
      <c r="C30" s="7"/>
      <c r="D30" s="8" t="s">
        <v>49</v>
      </c>
      <c r="E30" s="8" t="s">
        <v>45</v>
      </c>
      <c r="F30" s="8" t="s">
        <v>34</v>
      </c>
      <c r="G30" s="8" t="s">
        <v>29</v>
      </c>
      <c r="H30" s="9">
        <v>1</v>
      </c>
      <c r="I30" s="9">
        <f>J30+K30+L30</f>
        <v>30</v>
      </c>
      <c r="J30" s="9"/>
      <c r="K30" s="9">
        <v>30</v>
      </c>
      <c r="L30" s="13"/>
      <c r="M30" s="10">
        <f t="shared" si="6"/>
        <v>66308</v>
      </c>
      <c r="N30" s="10">
        <v>66308</v>
      </c>
      <c r="O30" s="10"/>
      <c r="P30" s="10">
        <f t="shared" si="1"/>
        <v>265234</v>
      </c>
      <c r="Q30" s="10">
        <v>265234</v>
      </c>
      <c r="R30" s="10"/>
      <c r="S30" s="14">
        <f t="shared" si="2"/>
        <v>331542</v>
      </c>
      <c r="T30" s="15">
        <f t="shared" si="3"/>
        <v>8841.1333333333332</v>
      </c>
      <c r="U30" s="10" t="e">
        <f t="shared" si="4"/>
        <v>#DIV/0!</v>
      </c>
      <c r="V30" s="13" t="s">
        <v>27</v>
      </c>
      <c r="W30" s="13">
        <v>30</v>
      </c>
      <c r="X30" s="13">
        <v>6</v>
      </c>
      <c r="Y30" s="27">
        <v>18000</v>
      </c>
      <c r="Z30" s="26">
        <f t="shared" si="9"/>
        <v>71046.8</v>
      </c>
      <c r="AA30" s="33">
        <v>2.4</v>
      </c>
      <c r="AB30" s="34">
        <v>0.5838754149503621</v>
      </c>
      <c r="AC30" s="34">
        <v>0.64935064935064934</v>
      </c>
      <c r="AD30" s="34">
        <v>7.7922077922077906E-2</v>
      </c>
      <c r="AE30" s="35">
        <v>1.3111481422230893</v>
      </c>
      <c r="AG30" s="36">
        <v>71046.8</v>
      </c>
    </row>
    <row r="31" spans="1:33" ht="56.25" x14ac:dyDescent="0.2">
      <c r="A31" s="12">
        <v>26</v>
      </c>
      <c r="B31" s="7" t="s">
        <v>75</v>
      </c>
      <c r="C31" s="7"/>
      <c r="D31" s="8" t="s">
        <v>49</v>
      </c>
      <c r="E31" s="8" t="s">
        <v>45</v>
      </c>
      <c r="F31" s="8" t="s">
        <v>34</v>
      </c>
      <c r="G31" s="8" t="s">
        <v>29</v>
      </c>
      <c r="H31" s="9">
        <v>1</v>
      </c>
      <c r="I31" s="9">
        <f t="shared" si="0"/>
        <v>18</v>
      </c>
      <c r="J31" s="9"/>
      <c r="K31" s="9">
        <v>18</v>
      </c>
      <c r="L31" s="13"/>
      <c r="M31" s="10">
        <f t="shared" si="6"/>
        <v>13600</v>
      </c>
      <c r="N31" s="10">
        <v>13600</v>
      </c>
      <c r="O31" s="10"/>
      <c r="P31" s="10">
        <f t="shared" si="1"/>
        <v>54400</v>
      </c>
      <c r="Q31" s="10">
        <v>54400</v>
      </c>
      <c r="R31" s="10"/>
      <c r="S31" s="14">
        <f t="shared" si="2"/>
        <v>68000</v>
      </c>
      <c r="T31" s="15">
        <f t="shared" si="3"/>
        <v>3022.2222222222222</v>
      </c>
      <c r="U31" s="10" t="e">
        <f t="shared" si="4"/>
        <v>#DIV/0!</v>
      </c>
      <c r="V31" s="16" t="s">
        <v>27</v>
      </c>
      <c r="W31" s="13">
        <v>18</v>
      </c>
      <c r="X31" s="13">
        <v>4</v>
      </c>
      <c r="Y31" s="27">
        <v>7200</v>
      </c>
      <c r="Z31" s="26">
        <f t="shared" si="9"/>
        <v>18080</v>
      </c>
      <c r="AA31" s="33">
        <v>2.4</v>
      </c>
      <c r="AB31" s="34">
        <v>0.5838754149503621</v>
      </c>
      <c r="AC31" s="34">
        <v>0.64935064935064934</v>
      </c>
      <c r="AD31" s="34">
        <v>7.7922077922077906E-2</v>
      </c>
      <c r="AE31" s="35">
        <v>1.3111481422230893</v>
      </c>
      <c r="AG31" s="36">
        <v>18080</v>
      </c>
    </row>
    <row r="32" spans="1:33" ht="67.5" x14ac:dyDescent="0.2">
      <c r="A32" s="12">
        <v>27</v>
      </c>
      <c r="B32" s="7" t="s">
        <v>76</v>
      </c>
      <c r="C32" s="7"/>
      <c r="D32" s="8" t="s">
        <v>77</v>
      </c>
      <c r="E32" s="8" t="s">
        <v>45</v>
      </c>
      <c r="F32" s="8" t="s">
        <v>39</v>
      </c>
      <c r="G32" s="8" t="s">
        <v>37</v>
      </c>
      <c r="H32" s="9">
        <v>3</v>
      </c>
      <c r="I32" s="9">
        <f t="shared" si="0"/>
        <v>30</v>
      </c>
      <c r="J32" s="9">
        <v>30</v>
      </c>
      <c r="K32" s="9"/>
      <c r="L32" s="13"/>
      <c r="M32" s="10">
        <f t="shared" si="6"/>
        <v>1026972</v>
      </c>
      <c r="N32" s="10">
        <v>1026972</v>
      </c>
      <c r="O32" s="10"/>
      <c r="P32" s="10">
        <f t="shared" si="1"/>
        <v>300000</v>
      </c>
      <c r="Q32" s="10">
        <v>300000</v>
      </c>
      <c r="R32" s="10"/>
      <c r="S32" s="14">
        <f t="shared" si="2"/>
        <v>1326972</v>
      </c>
      <c r="T32" s="15">
        <f t="shared" si="3"/>
        <v>10000</v>
      </c>
      <c r="U32" s="10" t="e">
        <f t="shared" si="4"/>
        <v>#DIV/0!</v>
      </c>
      <c r="V32" s="16" t="s">
        <v>27</v>
      </c>
      <c r="W32" s="13">
        <v>30</v>
      </c>
      <c r="X32" s="13">
        <v>4</v>
      </c>
      <c r="Y32" s="27">
        <v>12000</v>
      </c>
      <c r="Z32" s="26">
        <f t="shared" si="5"/>
        <v>312000</v>
      </c>
      <c r="AA32" s="33">
        <v>2.7</v>
      </c>
      <c r="AB32" s="34">
        <v>0.94295991143559121</v>
      </c>
      <c r="AC32" s="34">
        <v>1</v>
      </c>
      <c r="AD32" s="34">
        <v>9.7402597402597407E-2</v>
      </c>
      <c r="AE32" s="35">
        <v>2.0403625088381885</v>
      </c>
      <c r="AG32" s="36">
        <v>312000</v>
      </c>
    </row>
    <row r="33" spans="1:33" ht="45" x14ac:dyDescent="0.2">
      <c r="A33" s="12">
        <v>28</v>
      </c>
      <c r="B33" s="7" t="s">
        <v>78</v>
      </c>
      <c r="C33" s="7"/>
      <c r="D33" s="8" t="s">
        <v>79</v>
      </c>
      <c r="E33" s="8" t="s">
        <v>45</v>
      </c>
      <c r="F33" s="8" t="s">
        <v>80</v>
      </c>
      <c r="G33" s="8" t="s">
        <v>29</v>
      </c>
      <c r="H33" s="9">
        <v>1</v>
      </c>
      <c r="I33" s="9">
        <f t="shared" si="0"/>
        <v>4</v>
      </c>
      <c r="J33" s="9">
        <v>4</v>
      </c>
      <c r="K33" s="9"/>
      <c r="L33" s="13"/>
      <c r="M33" s="10">
        <f t="shared" si="6"/>
        <v>10000</v>
      </c>
      <c r="N33" s="10">
        <v>10000</v>
      </c>
      <c r="O33" s="10"/>
      <c r="P33" s="10">
        <f t="shared" si="1"/>
        <v>40000</v>
      </c>
      <c r="Q33" s="10">
        <v>40000</v>
      </c>
      <c r="R33" s="10"/>
      <c r="S33" s="14">
        <f t="shared" si="2"/>
        <v>50000</v>
      </c>
      <c r="T33" s="15">
        <f t="shared" si="3"/>
        <v>10000</v>
      </c>
      <c r="U33" s="10" t="e">
        <f t="shared" si="4"/>
        <v>#DIV/0!</v>
      </c>
      <c r="V33" s="16" t="s">
        <v>27</v>
      </c>
      <c r="W33" s="16">
        <v>0</v>
      </c>
      <c r="X33" s="16">
        <v>0</v>
      </c>
      <c r="Y33" s="27">
        <v>0</v>
      </c>
      <c r="Z33" s="26">
        <f t="shared" si="5"/>
        <v>40000</v>
      </c>
      <c r="AA33" s="33">
        <v>5.7</v>
      </c>
      <c r="AB33" s="34">
        <v>0.87384257628837714</v>
      </c>
      <c r="AC33" s="34">
        <v>0.99645808736717822</v>
      </c>
      <c r="AD33" s="34">
        <v>0.29220779220779219</v>
      </c>
      <c r="AE33" s="35">
        <v>2.1625084558633474</v>
      </c>
      <c r="AF33" s="36">
        <v>40000</v>
      </c>
    </row>
    <row r="34" spans="1:33" ht="45" x14ac:dyDescent="0.2">
      <c r="A34" s="12">
        <v>29</v>
      </c>
      <c r="B34" s="7" t="s">
        <v>81</v>
      </c>
      <c r="C34" s="7"/>
      <c r="D34" s="8" t="s">
        <v>49</v>
      </c>
      <c r="E34" s="8" t="s">
        <v>45</v>
      </c>
      <c r="F34" s="8" t="s">
        <v>34</v>
      </c>
      <c r="G34" s="8" t="s">
        <v>29</v>
      </c>
      <c r="H34" s="9">
        <v>1</v>
      </c>
      <c r="I34" s="9">
        <f t="shared" si="0"/>
        <v>48</v>
      </c>
      <c r="J34" s="9">
        <v>48</v>
      </c>
      <c r="K34" s="9"/>
      <c r="L34" s="13"/>
      <c r="M34" s="10">
        <f t="shared" si="6"/>
        <v>120000</v>
      </c>
      <c r="N34" s="10">
        <v>120000</v>
      </c>
      <c r="O34" s="10"/>
      <c r="P34" s="10">
        <f t="shared" si="1"/>
        <v>480000</v>
      </c>
      <c r="Q34" s="10">
        <v>480000</v>
      </c>
      <c r="R34" s="10"/>
      <c r="S34" s="14">
        <f t="shared" si="2"/>
        <v>600000</v>
      </c>
      <c r="T34" s="15">
        <f t="shared" si="3"/>
        <v>10000</v>
      </c>
      <c r="U34" s="10" t="e">
        <f t="shared" si="4"/>
        <v>#DIV/0!</v>
      </c>
      <c r="V34" s="16" t="s">
        <v>27</v>
      </c>
      <c r="W34" s="13">
        <v>48</v>
      </c>
      <c r="X34" s="13">
        <v>2</v>
      </c>
      <c r="Y34" s="27">
        <v>9600</v>
      </c>
      <c r="Z34" s="26">
        <f>(P34*0.2)+Y34</f>
        <v>105600</v>
      </c>
      <c r="AA34" s="33">
        <v>2.4</v>
      </c>
      <c r="AB34" s="34">
        <v>0.5838754149503621</v>
      </c>
      <c r="AC34" s="34">
        <v>0.64935064935064934</v>
      </c>
      <c r="AD34" s="34">
        <v>7.7922077922077906E-2</v>
      </c>
      <c r="AE34" s="35">
        <v>1.3111481422230893</v>
      </c>
      <c r="AG34" s="36">
        <v>105600</v>
      </c>
    </row>
    <row r="35" spans="1:33" ht="56.25" x14ac:dyDescent="0.2">
      <c r="A35" s="12">
        <v>30</v>
      </c>
      <c r="B35" s="7" t="s">
        <v>82</v>
      </c>
      <c r="C35" s="7"/>
      <c r="D35" s="8" t="s">
        <v>44</v>
      </c>
      <c r="E35" s="8" t="s">
        <v>45</v>
      </c>
      <c r="F35" s="8" t="s">
        <v>30</v>
      </c>
      <c r="G35" s="8" t="s">
        <v>39</v>
      </c>
      <c r="H35" s="9">
        <v>2</v>
      </c>
      <c r="I35" s="9">
        <f t="shared" si="0"/>
        <v>30</v>
      </c>
      <c r="J35" s="9"/>
      <c r="K35" s="9">
        <v>30</v>
      </c>
      <c r="L35" s="13"/>
      <c r="M35" s="10">
        <f t="shared" si="6"/>
        <v>75000</v>
      </c>
      <c r="N35" s="10">
        <v>75000</v>
      </c>
      <c r="O35" s="10"/>
      <c r="P35" s="10">
        <f t="shared" si="1"/>
        <v>300000</v>
      </c>
      <c r="Q35" s="10">
        <v>300000</v>
      </c>
      <c r="R35" s="10"/>
      <c r="S35" s="14">
        <f t="shared" si="2"/>
        <v>375000</v>
      </c>
      <c r="T35" s="15">
        <f t="shared" si="3"/>
        <v>10000</v>
      </c>
      <c r="U35" s="10" t="e">
        <f t="shared" si="4"/>
        <v>#DIV/0!</v>
      </c>
      <c r="V35" s="16" t="s">
        <v>27</v>
      </c>
      <c r="W35" s="13">
        <v>30</v>
      </c>
      <c r="X35" s="16">
        <v>4</v>
      </c>
      <c r="Y35" s="27">
        <v>12000</v>
      </c>
      <c r="Z35" s="26">
        <f t="shared" si="5"/>
        <v>312000</v>
      </c>
      <c r="AA35" s="33">
        <v>4.2</v>
      </c>
      <c r="AB35" s="34">
        <v>0.88017701123340519</v>
      </c>
      <c r="AC35" s="34">
        <v>0.99881936245572611</v>
      </c>
      <c r="AD35" s="34">
        <v>0.19480519480519479</v>
      </c>
      <c r="AE35" s="35">
        <v>2.0738015684943263</v>
      </c>
      <c r="AG35" s="36">
        <v>312000</v>
      </c>
    </row>
    <row r="36" spans="1:33" ht="67.5" x14ac:dyDescent="0.2">
      <c r="A36" s="12">
        <v>31</v>
      </c>
      <c r="B36" s="7" t="s">
        <v>83</v>
      </c>
      <c r="C36" s="7"/>
      <c r="D36" s="8" t="s">
        <v>84</v>
      </c>
      <c r="E36" s="8" t="s">
        <v>45</v>
      </c>
      <c r="F36" s="8" t="s">
        <v>25</v>
      </c>
      <c r="G36" s="8" t="s">
        <v>30</v>
      </c>
      <c r="H36" s="9">
        <v>2</v>
      </c>
      <c r="I36" s="9">
        <f t="shared" si="0"/>
        <v>15</v>
      </c>
      <c r="J36" s="9">
        <v>15</v>
      </c>
      <c r="K36" s="9"/>
      <c r="L36" s="13"/>
      <c r="M36" s="10">
        <f t="shared" si="6"/>
        <v>37500</v>
      </c>
      <c r="N36" s="10">
        <v>37500</v>
      </c>
      <c r="O36" s="10"/>
      <c r="P36" s="10">
        <f t="shared" si="1"/>
        <v>150000</v>
      </c>
      <c r="Q36" s="10">
        <v>150000</v>
      </c>
      <c r="R36" s="10"/>
      <c r="S36" s="14">
        <f t="shared" si="2"/>
        <v>187500</v>
      </c>
      <c r="T36" s="15">
        <f t="shared" si="3"/>
        <v>10000</v>
      </c>
      <c r="U36" s="10" t="e">
        <f t="shared" si="4"/>
        <v>#DIV/0!</v>
      </c>
      <c r="V36" s="16" t="s">
        <v>27</v>
      </c>
      <c r="W36" s="13">
        <v>15</v>
      </c>
      <c r="X36" s="13">
        <v>4</v>
      </c>
      <c r="Y36" s="27">
        <v>6000</v>
      </c>
      <c r="Z36" s="26">
        <f t="shared" si="5"/>
        <v>156000</v>
      </c>
      <c r="AA36" s="33">
        <v>5.5</v>
      </c>
      <c r="AB36" s="34">
        <v>0.81753474431606254</v>
      </c>
      <c r="AC36" s="34">
        <v>0.99881936245572611</v>
      </c>
      <c r="AD36" s="34">
        <v>0.27922077922077915</v>
      </c>
      <c r="AE36" s="35">
        <v>2.0955748859925678</v>
      </c>
      <c r="AF36" s="36">
        <v>54360.765032058</v>
      </c>
      <c r="AG36" s="36">
        <v>101639.234967942</v>
      </c>
    </row>
    <row r="37" spans="1:33" ht="56.25" x14ac:dyDescent="0.2">
      <c r="A37" s="12">
        <v>32</v>
      </c>
      <c r="B37" s="7" t="s">
        <v>85</v>
      </c>
      <c r="C37" s="7"/>
      <c r="D37" s="8" t="s">
        <v>47</v>
      </c>
      <c r="E37" s="8" t="s">
        <v>45</v>
      </c>
      <c r="F37" s="8" t="s">
        <v>31</v>
      </c>
      <c r="G37" s="8" t="s">
        <v>40</v>
      </c>
      <c r="H37" s="9">
        <v>5</v>
      </c>
      <c r="I37" s="9">
        <f t="shared" si="0"/>
        <v>24</v>
      </c>
      <c r="J37" s="9"/>
      <c r="K37" s="9">
        <v>24</v>
      </c>
      <c r="L37" s="13"/>
      <c r="M37" s="10">
        <f t="shared" si="6"/>
        <v>60000</v>
      </c>
      <c r="N37" s="10">
        <v>60000</v>
      </c>
      <c r="O37" s="10"/>
      <c r="P37" s="10">
        <f t="shared" si="1"/>
        <v>240000</v>
      </c>
      <c r="Q37" s="10">
        <v>240000</v>
      </c>
      <c r="R37" s="10"/>
      <c r="S37" s="14">
        <f t="shared" si="2"/>
        <v>300000</v>
      </c>
      <c r="T37" s="15">
        <f t="shared" si="3"/>
        <v>10000</v>
      </c>
      <c r="U37" s="10" t="e">
        <f t="shared" si="4"/>
        <v>#DIV/0!</v>
      </c>
      <c r="V37" s="16" t="s">
        <v>27</v>
      </c>
      <c r="W37" s="13">
        <v>24</v>
      </c>
      <c r="X37" s="16">
        <v>9</v>
      </c>
      <c r="Y37" s="27">
        <v>21600</v>
      </c>
      <c r="Z37" s="26">
        <f t="shared" si="5"/>
        <v>261600</v>
      </c>
      <c r="AA37" s="33">
        <v>8.1999999999999993</v>
      </c>
      <c r="AB37" s="34">
        <v>0.93364967803768584</v>
      </c>
      <c r="AC37" s="34">
        <v>0.99881936245572611</v>
      </c>
      <c r="AD37" s="34">
        <v>0.45454545454545442</v>
      </c>
      <c r="AE37" s="35">
        <v>2.3870144950388665</v>
      </c>
      <c r="AF37" s="36">
        <v>261600</v>
      </c>
    </row>
    <row r="38" spans="1:33" ht="67.5" x14ac:dyDescent="0.2">
      <c r="A38" s="12">
        <v>33</v>
      </c>
      <c r="B38" s="7" t="s">
        <v>86</v>
      </c>
      <c r="C38" s="7"/>
      <c r="D38" s="8" t="s">
        <v>87</v>
      </c>
      <c r="E38" s="8" t="s">
        <v>45</v>
      </c>
      <c r="F38" s="8" t="s">
        <v>42</v>
      </c>
      <c r="G38" s="8" t="s">
        <v>32</v>
      </c>
      <c r="H38" s="9">
        <v>2</v>
      </c>
      <c r="I38" s="9">
        <f t="shared" si="0"/>
        <v>16</v>
      </c>
      <c r="J38" s="9">
        <v>16</v>
      </c>
      <c r="K38" s="9"/>
      <c r="L38" s="13"/>
      <c r="M38" s="10">
        <f t="shared" si="6"/>
        <v>39672</v>
      </c>
      <c r="N38" s="10">
        <v>39672</v>
      </c>
      <c r="O38" s="10"/>
      <c r="P38" s="10">
        <f t="shared" si="1"/>
        <v>158688</v>
      </c>
      <c r="Q38" s="10">
        <v>158688</v>
      </c>
      <c r="R38" s="10"/>
      <c r="S38" s="14">
        <f t="shared" si="2"/>
        <v>198360</v>
      </c>
      <c r="T38" s="15">
        <f t="shared" si="3"/>
        <v>9918</v>
      </c>
      <c r="U38" s="10" t="e">
        <f t="shared" si="4"/>
        <v>#DIV/0!</v>
      </c>
      <c r="V38" s="16" t="s">
        <v>27</v>
      </c>
      <c r="W38" s="13">
        <v>16</v>
      </c>
      <c r="X38" s="13">
        <v>4</v>
      </c>
      <c r="Y38" s="27">
        <v>6400</v>
      </c>
      <c r="Z38" s="26">
        <f t="shared" si="5"/>
        <v>165088</v>
      </c>
      <c r="AA38" s="33">
        <v>4.7</v>
      </c>
      <c r="AB38" s="34">
        <v>0.94849713640734079</v>
      </c>
      <c r="AC38" s="34">
        <v>1</v>
      </c>
      <c r="AD38" s="34">
        <v>0.22727272727272724</v>
      </c>
      <c r="AE38" s="35">
        <v>2.1757698636800678</v>
      </c>
      <c r="AG38" s="36">
        <v>165088</v>
      </c>
    </row>
    <row r="39" spans="1:33" ht="45" x14ac:dyDescent="0.2">
      <c r="A39" s="12">
        <v>34</v>
      </c>
      <c r="B39" s="7" t="s">
        <v>88</v>
      </c>
      <c r="C39" s="7"/>
      <c r="D39" s="8" t="s">
        <v>49</v>
      </c>
      <c r="E39" s="8" t="s">
        <v>45</v>
      </c>
      <c r="F39" s="8" t="s">
        <v>34</v>
      </c>
      <c r="G39" s="8" t="s">
        <v>29</v>
      </c>
      <c r="H39" s="9">
        <v>1</v>
      </c>
      <c r="I39" s="9">
        <f t="shared" si="0"/>
        <v>25</v>
      </c>
      <c r="J39" s="9"/>
      <c r="K39" s="9">
        <v>25</v>
      </c>
      <c r="L39" s="13"/>
      <c r="M39" s="10">
        <f t="shared" si="6"/>
        <v>54050</v>
      </c>
      <c r="N39" s="10">
        <v>54050</v>
      </c>
      <c r="O39" s="10"/>
      <c r="P39" s="10">
        <f t="shared" si="1"/>
        <v>216200</v>
      </c>
      <c r="Q39" s="10">
        <v>216200</v>
      </c>
      <c r="R39" s="10"/>
      <c r="S39" s="14">
        <f t="shared" si="2"/>
        <v>270250</v>
      </c>
      <c r="T39" s="15">
        <f t="shared" si="3"/>
        <v>8648</v>
      </c>
      <c r="U39" s="10" t="e">
        <f t="shared" si="4"/>
        <v>#DIV/0!</v>
      </c>
      <c r="V39" s="16" t="s">
        <v>27</v>
      </c>
      <c r="W39" s="13">
        <v>25</v>
      </c>
      <c r="X39" s="13">
        <v>9</v>
      </c>
      <c r="Y39" s="27">
        <v>22500</v>
      </c>
      <c r="Z39" s="26">
        <f t="shared" ref="Z39:Z40" si="10">(P39*0.2)+Y39</f>
        <v>65740</v>
      </c>
      <c r="AA39" s="33">
        <v>2.4</v>
      </c>
      <c r="AB39" s="34">
        <v>0.5838754149503621</v>
      </c>
      <c r="AC39" s="34">
        <v>0.64935064935064934</v>
      </c>
      <c r="AD39" s="34">
        <v>7.7922077922077906E-2</v>
      </c>
      <c r="AE39" s="35">
        <v>1.3111481422230893</v>
      </c>
      <c r="AG39" s="36">
        <v>65740</v>
      </c>
    </row>
    <row r="40" spans="1:33" ht="45" x14ac:dyDescent="0.2">
      <c r="A40" s="12">
        <v>35</v>
      </c>
      <c r="B40" s="7" t="s">
        <v>89</v>
      </c>
      <c r="C40" s="7"/>
      <c r="D40" s="8" t="s">
        <v>49</v>
      </c>
      <c r="E40" s="8" t="s">
        <v>45</v>
      </c>
      <c r="F40" s="8" t="s">
        <v>34</v>
      </c>
      <c r="G40" s="8" t="s">
        <v>29</v>
      </c>
      <c r="H40" s="9">
        <v>1</v>
      </c>
      <c r="I40" s="9">
        <f t="shared" si="0"/>
        <v>20</v>
      </c>
      <c r="J40" s="9">
        <v>20</v>
      </c>
      <c r="K40" s="9"/>
      <c r="L40" s="13"/>
      <c r="M40" s="10">
        <f t="shared" si="6"/>
        <v>50000</v>
      </c>
      <c r="N40" s="10">
        <v>50000</v>
      </c>
      <c r="O40" s="10"/>
      <c r="P40" s="10">
        <f t="shared" si="1"/>
        <v>200000</v>
      </c>
      <c r="Q40" s="10">
        <v>200000</v>
      </c>
      <c r="R40" s="10"/>
      <c r="S40" s="14">
        <f t="shared" si="2"/>
        <v>250000</v>
      </c>
      <c r="T40" s="15">
        <f t="shared" si="3"/>
        <v>10000</v>
      </c>
      <c r="U40" s="10" t="e">
        <f t="shared" si="4"/>
        <v>#DIV/0!</v>
      </c>
      <c r="V40" s="16" t="s">
        <v>27</v>
      </c>
      <c r="W40" s="13">
        <v>20</v>
      </c>
      <c r="X40" s="13">
        <v>4</v>
      </c>
      <c r="Y40" s="27">
        <v>8000</v>
      </c>
      <c r="Z40" s="26">
        <f t="shared" si="10"/>
        <v>48000</v>
      </c>
      <c r="AA40" s="33">
        <v>2.4</v>
      </c>
      <c r="AB40" s="34">
        <v>0.5838754149503621</v>
      </c>
      <c r="AC40" s="34">
        <v>0.64935064935064934</v>
      </c>
      <c r="AD40" s="34">
        <v>7.7922077922077906E-2</v>
      </c>
      <c r="AE40" s="35">
        <v>1.3111481422230893</v>
      </c>
      <c r="AG40" s="36">
        <v>48000</v>
      </c>
    </row>
    <row r="41" spans="1:33" ht="78.75" x14ac:dyDescent="0.2">
      <c r="A41" s="12">
        <v>36</v>
      </c>
      <c r="B41" s="7" t="s">
        <v>90</v>
      </c>
      <c r="C41" s="7"/>
      <c r="D41" s="8" t="s">
        <v>70</v>
      </c>
      <c r="E41" s="8" t="s">
        <v>45</v>
      </c>
      <c r="F41" s="8" t="s">
        <v>42</v>
      </c>
      <c r="G41" s="8" t="s">
        <v>28</v>
      </c>
      <c r="H41" s="9">
        <v>3</v>
      </c>
      <c r="I41" s="9">
        <f t="shared" si="0"/>
        <v>64</v>
      </c>
      <c r="J41" s="9">
        <v>64</v>
      </c>
      <c r="K41" s="9"/>
      <c r="L41" s="13"/>
      <c r="M41" s="10">
        <f t="shared" si="6"/>
        <v>55508</v>
      </c>
      <c r="N41" s="10">
        <v>55508</v>
      </c>
      <c r="O41" s="10"/>
      <c r="P41" s="10">
        <f t="shared" si="1"/>
        <v>222032</v>
      </c>
      <c r="Q41" s="10">
        <v>222032</v>
      </c>
      <c r="R41" s="10"/>
      <c r="S41" s="14">
        <f t="shared" si="2"/>
        <v>277540</v>
      </c>
      <c r="T41" s="15">
        <f t="shared" si="3"/>
        <v>3469.25</v>
      </c>
      <c r="U41" s="10" t="e">
        <f t="shared" si="4"/>
        <v>#DIV/0!</v>
      </c>
      <c r="V41" s="16" t="s">
        <v>27</v>
      </c>
      <c r="W41" s="13">
        <v>64</v>
      </c>
      <c r="X41" s="13">
        <v>8</v>
      </c>
      <c r="Y41" s="27">
        <v>51200</v>
      </c>
      <c r="Z41" s="26">
        <f t="shared" si="5"/>
        <v>273232</v>
      </c>
      <c r="AA41" s="33">
        <v>4.7</v>
      </c>
      <c r="AB41" s="34">
        <v>0.7387020704811369</v>
      </c>
      <c r="AC41" s="34">
        <v>0.97520661157024791</v>
      </c>
      <c r="AD41" s="34">
        <v>0.22727272727272724</v>
      </c>
      <c r="AE41" s="35">
        <v>1.941181409324112</v>
      </c>
      <c r="AG41" s="36">
        <v>273232</v>
      </c>
    </row>
    <row r="42" spans="1:33" ht="67.5" x14ac:dyDescent="0.2">
      <c r="A42" s="12">
        <v>37</v>
      </c>
      <c r="B42" s="7" t="s">
        <v>91</v>
      </c>
      <c r="C42" s="7"/>
      <c r="D42" s="8" t="s">
        <v>92</v>
      </c>
      <c r="E42" s="8" t="s">
        <v>45</v>
      </c>
      <c r="F42" s="8" t="s">
        <v>37</v>
      </c>
      <c r="G42" s="8" t="s">
        <v>25</v>
      </c>
      <c r="H42" s="9">
        <v>1</v>
      </c>
      <c r="I42" s="9">
        <f t="shared" si="0"/>
        <v>15</v>
      </c>
      <c r="J42" s="9">
        <v>15</v>
      </c>
      <c r="K42" s="9"/>
      <c r="L42" s="13"/>
      <c r="M42" s="10">
        <f t="shared" si="6"/>
        <v>37500</v>
      </c>
      <c r="N42" s="10">
        <v>37500</v>
      </c>
      <c r="O42" s="10"/>
      <c r="P42" s="10">
        <f t="shared" si="1"/>
        <v>150000</v>
      </c>
      <c r="Q42" s="10">
        <v>150000</v>
      </c>
      <c r="R42" s="10"/>
      <c r="S42" s="14">
        <f t="shared" si="2"/>
        <v>187500</v>
      </c>
      <c r="T42" s="15">
        <f t="shared" si="3"/>
        <v>10000</v>
      </c>
      <c r="U42" s="10" t="e">
        <f t="shared" si="4"/>
        <v>#DIV/0!</v>
      </c>
      <c r="V42" s="16" t="s">
        <v>27</v>
      </c>
      <c r="W42" s="13">
        <v>15</v>
      </c>
      <c r="X42" s="13">
        <v>5</v>
      </c>
      <c r="Y42" s="27">
        <v>7500</v>
      </c>
      <c r="Z42" s="26">
        <f t="shared" si="5"/>
        <v>157500</v>
      </c>
      <c r="AA42" s="33">
        <v>7.6</v>
      </c>
      <c r="AB42" s="34">
        <v>0.77515874145459052</v>
      </c>
      <c r="AC42" s="34">
        <v>0.99763872491145222</v>
      </c>
      <c r="AD42" s="34">
        <v>0.4155844155844155</v>
      </c>
      <c r="AE42" s="35">
        <v>2.1883818819504581</v>
      </c>
      <c r="AF42" s="36">
        <v>157500</v>
      </c>
    </row>
    <row r="43" spans="1:33" ht="67.5" x14ac:dyDescent="0.2">
      <c r="A43" s="12">
        <v>38</v>
      </c>
      <c r="B43" s="7" t="s">
        <v>93</v>
      </c>
      <c r="C43" s="7"/>
      <c r="D43" s="8" t="s">
        <v>94</v>
      </c>
      <c r="E43" s="8" t="s">
        <v>45</v>
      </c>
      <c r="F43" s="8" t="s">
        <v>42</v>
      </c>
      <c r="G43" s="8" t="s">
        <v>33</v>
      </c>
      <c r="H43" s="9">
        <v>3</v>
      </c>
      <c r="I43" s="9">
        <f t="shared" si="0"/>
        <v>40</v>
      </c>
      <c r="J43" s="9">
        <v>40</v>
      </c>
      <c r="K43" s="9"/>
      <c r="L43" s="13"/>
      <c r="M43" s="10">
        <f t="shared" si="6"/>
        <v>100000</v>
      </c>
      <c r="N43" s="10">
        <v>100000</v>
      </c>
      <c r="O43" s="10"/>
      <c r="P43" s="10">
        <f t="shared" si="1"/>
        <v>400000</v>
      </c>
      <c r="Q43" s="10">
        <v>400000</v>
      </c>
      <c r="R43" s="10"/>
      <c r="S43" s="14">
        <f t="shared" si="2"/>
        <v>500000</v>
      </c>
      <c r="T43" s="15">
        <f t="shared" ref="T43:T77" si="11">Q43/(J43+K43)</f>
        <v>10000</v>
      </c>
      <c r="U43" s="10" t="e">
        <f t="shared" ref="U43:U77" si="12">R43/L43</f>
        <v>#DIV/0!</v>
      </c>
      <c r="V43" s="16" t="s">
        <v>27</v>
      </c>
      <c r="W43" s="16">
        <v>0</v>
      </c>
      <c r="X43" s="16">
        <v>0</v>
      </c>
      <c r="Y43" s="27">
        <v>0</v>
      </c>
      <c r="Z43" s="26">
        <f t="shared" si="5"/>
        <v>400000</v>
      </c>
      <c r="AA43" s="33">
        <v>4.7</v>
      </c>
      <c r="AB43" s="34">
        <v>0.80718305504357624</v>
      </c>
      <c r="AC43" s="34">
        <v>0.99173553719008267</v>
      </c>
      <c r="AD43" s="34">
        <v>0.22727272727272724</v>
      </c>
      <c r="AE43" s="35">
        <v>2.0261913195063861</v>
      </c>
      <c r="AG43" s="36">
        <v>400000</v>
      </c>
    </row>
    <row r="44" spans="1:33" ht="56.25" x14ac:dyDescent="0.2">
      <c r="A44" s="12">
        <v>39</v>
      </c>
      <c r="B44" s="7" t="s">
        <v>95</v>
      </c>
      <c r="C44" s="7"/>
      <c r="D44" s="8" t="s">
        <v>49</v>
      </c>
      <c r="E44" s="8" t="s">
        <v>45</v>
      </c>
      <c r="F44" s="8" t="s">
        <v>34</v>
      </c>
      <c r="G44" s="8" t="s">
        <v>29</v>
      </c>
      <c r="H44" s="9">
        <v>1</v>
      </c>
      <c r="I44" s="9">
        <f t="shared" si="0"/>
        <v>24</v>
      </c>
      <c r="J44" s="9"/>
      <c r="K44" s="9">
        <v>24</v>
      </c>
      <c r="L44" s="13"/>
      <c r="M44" s="10">
        <f t="shared" si="6"/>
        <v>60000</v>
      </c>
      <c r="N44" s="10">
        <v>60000</v>
      </c>
      <c r="O44" s="10"/>
      <c r="P44" s="10">
        <f t="shared" si="1"/>
        <v>240000</v>
      </c>
      <c r="Q44" s="10">
        <v>240000</v>
      </c>
      <c r="R44" s="10"/>
      <c r="S44" s="14">
        <f t="shared" si="2"/>
        <v>300000</v>
      </c>
      <c r="T44" s="15">
        <f t="shared" si="11"/>
        <v>10000</v>
      </c>
      <c r="U44" s="10" t="e">
        <f t="shared" si="12"/>
        <v>#DIV/0!</v>
      </c>
      <c r="V44" s="16" t="s">
        <v>27</v>
      </c>
      <c r="W44" s="13">
        <v>24</v>
      </c>
      <c r="X44" s="13">
        <v>4</v>
      </c>
      <c r="Y44" s="27">
        <v>9600</v>
      </c>
      <c r="Z44" s="26">
        <f t="shared" ref="Z44:Z46" si="13">(P44*0.2)+Y44</f>
        <v>57600</v>
      </c>
      <c r="AA44" s="33">
        <v>2.4</v>
      </c>
      <c r="AB44" s="34">
        <v>0.5838754149503621</v>
      </c>
      <c r="AC44" s="34">
        <v>0.64935064935064934</v>
      </c>
      <c r="AD44" s="34">
        <v>7.7922077922077906E-2</v>
      </c>
      <c r="AE44" s="35">
        <v>1.3111481422230893</v>
      </c>
      <c r="AG44" s="36">
        <v>57600</v>
      </c>
    </row>
    <row r="45" spans="1:33" ht="45" x14ac:dyDescent="0.2">
      <c r="A45" s="12">
        <v>40</v>
      </c>
      <c r="B45" s="7" t="s">
        <v>96</v>
      </c>
      <c r="C45" s="7"/>
      <c r="D45" s="8" t="s">
        <v>49</v>
      </c>
      <c r="E45" s="8" t="s">
        <v>45</v>
      </c>
      <c r="F45" s="8" t="s">
        <v>34</v>
      </c>
      <c r="G45" s="8" t="s">
        <v>29</v>
      </c>
      <c r="H45" s="9">
        <v>1</v>
      </c>
      <c r="I45" s="9">
        <f t="shared" si="0"/>
        <v>48</v>
      </c>
      <c r="J45" s="9">
        <v>48</v>
      </c>
      <c r="K45" s="9"/>
      <c r="L45" s="13"/>
      <c r="M45" s="10">
        <f t="shared" si="6"/>
        <v>120000</v>
      </c>
      <c r="N45" s="10">
        <v>120000</v>
      </c>
      <c r="O45" s="10"/>
      <c r="P45" s="10">
        <f t="shared" si="1"/>
        <v>480000</v>
      </c>
      <c r="Q45" s="10">
        <v>480000</v>
      </c>
      <c r="R45" s="10"/>
      <c r="S45" s="14">
        <f t="shared" si="2"/>
        <v>600000</v>
      </c>
      <c r="T45" s="15">
        <f t="shared" si="11"/>
        <v>10000</v>
      </c>
      <c r="U45" s="10" t="e">
        <f t="shared" si="12"/>
        <v>#DIV/0!</v>
      </c>
      <c r="V45" s="16" t="s">
        <v>27</v>
      </c>
      <c r="W45" s="13">
        <v>48</v>
      </c>
      <c r="X45" s="13">
        <v>2</v>
      </c>
      <c r="Y45" s="27">
        <v>9600</v>
      </c>
      <c r="Z45" s="26">
        <f t="shared" si="13"/>
        <v>105600</v>
      </c>
      <c r="AA45" s="33">
        <v>2.4</v>
      </c>
      <c r="AB45" s="34">
        <v>0.5838754149503621</v>
      </c>
      <c r="AC45" s="34">
        <v>0.64935064935064934</v>
      </c>
      <c r="AD45" s="34">
        <v>7.7922077922077906E-2</v>
      </c>
      <c r="AE45" s="35">
        <v>1.3111481422230893</v>
      </c>
      <c r="AG45" s="36">
        <v>105600</v>
      </c>
    </row>
    <row r="46" spans="1:33" ht="56.25" x14ac:dyDescent="0.2">
      <c r="A46" s="12">
        <v>41</v>
      </c>
      <c r="B46" s="7" t="s">
        <v>97</v>
      </c>
      <c r="C46" s="7"/>
      <c r="D46" s="8" t="s">
        <v>49</v>
      </c>
      <c r="E46" s="8" t="s">
        <v>45</v>
      </c>
      <c r="F46" s="8" t="s">
        <v>34</v>
      </c>
      <c r="G46" s="8" t="s">
        <v>29</v>
      </c>
      <c r="H46" s="9">
        <v>1</v>
      </c>
      <c r="I46" s="9">
        <f t="shared" si="0"/>
        <v>60</v>
      </c>
      <c r="J46" s="9">
        <v>60</v>
      </c>
      <c r="K46" s="9"/>
      <c r="L46" s="13"/>
      <c r="M46" s="10">
        <f t="shared" si="6"/>
        <v>150000</v>
      </c>
      <c r="N46" s="10">
        <v>150000</v>
      </c>
      <c r="O46" s="10"/>
      <c r="P46" s="10">
        <f t="shared" si="1"/>
        <v>600000</v>
      </c>
      <c r="Q46" s="10">
        <v>600000</v>
      </c>
      <c r="R46" s="10"/>
      <c r="S46" s="14">
        <f t="shared" si="2"/>
        <v>750000</v>
      </c>
      <c r="T46" s="15">
        <f t="shared" si="11"/>
        <v>10000</v>
      </c>
      <c r="U46" s="10" t="e">
        <f t="shared" si="12"/>
        <v>#DIV/0!</v>
      </c>
      <c r="V46" s="16" t="s">
        <v>27</v>
      </c>
      <c r="W46" s="13">
        <v>60</v>
      </c>
      <c r="X46" s="13">
        <v>4</v>
      </c>
      <c r="Y46" s="27">
        <v>24000</v>
      </c>
      <c r="Z46" s="26">
        <f t="shared" si="13"/>
        <v>144000</v>
      </c>
      <c r="AA46" s="33">
        <v>2.4</v>
      </c>
      <c r="AB46" s="34">
        <v>0.5838754149503621</v>
      </c>
      <c r="AC46" s="34">
        <v>0.64935064935064934</v>
      </c>
      <c r="AD46" s="34">
        <v>7.7922077922077906E-2</v>
      </c>
      <c r="AE46" s="35">
        <v>1.3111481422230893</v>
      </c>
      <c r="AG46" s="36">
        <v>144000</v>
      </c>
    </row>
    <row r="47" spans="1:33" ht="33.75" x14ac:dyDescent="0.2">
      <c r="A47" s="12">
        <v>42</v>
      </c>
      <c r="B47" s="7" t="s">
        <v>98</v>
      </c>
      <c r="C47" s="7"/>
      <c r="D47" s="8" t="s">
        <v>99</v>
      </c>
      <c r="E47" s="8" t="s">
        <v>45</v>
      </c>
      <c r="F47" s="8" t="s">
        <v>29</v>
      </c>
      <c r="G47" s="8" t="s">
        <v>33</v>
      </c>
      <c r="H47" s="9">
        <v>2</v>
      </c>
      <c r="I47" s="9">
        <f t="shared" si="0"/>
        <v>8</v>
      </c>
      <c r="J47" s="9"/>
      <c r="K47" s="9"/>
      <c r="L47" s="13">
        <v>8</v>
      </c>
      <c r="M47" s="10">
        <f t="shared" si="6"/>
        <v>10000</v>
      </c>
      <c r="N47" s="10"/>
      <c r="O47" s="10">
        <v>10000</v>
      </c>
      <c r="P47" s="10">
        <f t="shared" si="1"/>
        <v>40000</v>
      </c>
      <c r="Q47" s="10"/>
      <c r="R47" s="10">
        <v>40000</v>
      </c>
      <c r="S47" s="14">
        <f t="shared" si="2"/>
        <v>50000</v>
      </c>
      <c r="T47" s="15" t="e">
        <f t="shared" si="11"/>
        <v>#DIV/0!</v>
      </c>
      <c r="U47" s="10">
        <f t="shared" si="12"/>
        <v>5000</v>
      </c>
      <c r="V47" s="13" t="s">
        <v>27</v>
      </c>
      <c r="W47" s="13">
        <v>8</v>
      </c>
      <c r="X47" s="13">
        <v>4</v>
      </c>
      <c r="Y47" s="27">
        <v>3200</v>
      </c>
      <c r="Z47" s="26">
        <f t="shared" si="5"/>
        <v>43200</v>
      </c>
      <c r="AA47" s="33">
        <v>4.5</v>
      </c>
      <c r="AB47" s="34">
        <v>0.84066301576021074</v>
      </c>
      <c r="AC47" s="34">
        <v>0.99881936245572611</v>
      </c>
      <c r="AD47" s="34">
        <v>0.21428571428571425</v>
      </c>
      <c r="AE47" s="35">
        <v>2.053768092501651</v>
      </c>
      <c r="AG47" s="36">
        <v>43200</v>
      </c>
    </row>
    <row r="48" spans="1:33" ht="45" x14ac:dyDescent="0.2">
      <c r="A48" s="12">
        <v>43</v>
      </c>
      <c r="B48" s="7" t="s">
        <v>100</v>
      </c>
      <c r="C48" s="7"/>
      <c r="D48" s="8" t="s">
        <v>101</v>
      </c>
      <c r="E48" s="8" t="s">
        <v>45</v>
      </c>
      <c r="F48" s="8" t="s">
        <v>37</v>
      </c>
      <c r="G48" s="8" t="s">
        <v>45</v>
      </c>
      <c r="H48" s="9">
        <v>2</v>
      </c>
      <c r="I48" s="9">
        <f t="shared" ref="I48:I77" si="14">J48+K48+L48</f>
        <v>20</v>
      </c>
      <c r="J48" s="9">
        <v>20</v>
      </c>
      <c r="K48" s="9"/>
      <c r="L48" s="13"/>
      <c r="M48" s="10">
        <f t="shared" si="6"/>
        <v>49206</v>
      </c>
      <c r="N48" s="10">
        <v>49206</v>
      </c>
      <c r="O48" s="10"/>
      <c r="P48" s="10">
        <f t="shared" ref="P48:P77" si="15">Q48+R48</f>
        <v>196825</v>
      </c>
      <c r="Q48" s="10">
        <v>196825</v>
      </c>
      <c r="R48" s="10"/>
      <c r="S48" s="14">
        <f t="shared" ref="S48:S77" si="16">M48+P48</f>
        <v>246031</v>
      </c>
      <c r="T48" s="15">
        <f t="shared" si="11"/>
        <v>9841.25</v>
      </c>
      <c r="U48" s="10" t="e">
        <f t="shared" si="12"/>
        <v>#DIV/0!</v>
      </c>
      <c r="V48" s="13" t="s">
        <v>27</v>
      </c>
      <c r="W48" s="13">
        <v>20</v>
      </c>
      <c r="X48" s="13">
        <v>2</v>
      </c>
      <c r="Y48" s="27">
        <v>4000</v>
      </c>
      <c r="Z48" s="26">
        <f t="shared" si="5"/>
        <v>200825</v>
      </c>
      <c r="AA48" s="33">
        <v>7.6</v>
      </c>
      <c r="AB48" s="34">
        <v>0.9082605242255759</v>
      </c>
      <c r="AC48" s="34">
        <v>1</v>
      </c>
      <c r="AD48" s="34">
        <v>0.4155844155844155</v>
      </c>
      <c r="AE48" s="35">
        <v>2.3238449398099914</v>
      </c>
      <c r="AF48" s="36">
        <v>200825</v>
      </c>
    </row>
    <row r="49" spans="1:33" ht="56.25" x14ac:dyDescent="0.2">
      <c r="A49" s="12">
        <v>44</v>
      </c>
      <c r="B49" s="7" t="s">
        <v>102</v>
      </c>
      <c r="C49" s="7"/>
      <c r="D49" s="8" t="s">
        <v>49</v>
      </c>
      <c r="E49" s="8" t="s">
        <v>45</v>
      </c>
      <c r="F49" s="8" t="s">
        <v>34</v>
      </c>
      <c r="G49" s="8" t="s">
        <v>29</v>
      </c>
      <c r="H49" s="9">
        <v>1</v>
      </c>
      <c r="I49" s="9">
        <f t="shared" si="14"/>
        <v>24</v>
      </c>
      <c r="J49" s="9">
        <v>24</v>
      </c>
      <c r="K49" s="9"/>
      <c r="L49" s="13"/>
      <c r="M49" s="10">
        <f t="shared" si="6"/>
        <v>60000</v>
      </c>
      <c r="N49" s="10">
        <v>60000</v>
      </c>
      <c r="O49" s="10"/>
      <c r="P49" s="10">
        <f t="shared" si="15"/>
        <v>240000</v>
      </c>
      <c r="Q49" s="10">
        <v>240000</v>
      </c>
      <c r="R49" s="10"/>
      <c r="S49" s="14">
        <f t="shared" si="16"/>
        <v>300000</v>
      </c>
      <c r="T49" s="15">
        <f t="shared" si="11"/>
        <v>10000</v>
      </c>
      <c r="U49" s="10" t="e">
        <f t="shared" si="12"/>
        <v>#DIV/0!</v>
      </c>
      <c r="V49" s="13" t="s">
        <v>27</v>
      </c>
      <c r="W49" s="13">
        <v>24</v>
      </c>
      <c r="X49" s="13">
        <v>4</v>
      </c>
      <c r="Y49" s="27">
        <v>9600</v>
      </c>
      <c r="Z49" s="26">
        <f>(P49*0.2)+Y49</f>
        <v>57600</v>
      </c>
      <c r="AA49" s="33">
        <v>2.4</v>
      </c>
      <c r="AB49" s="34">
        <v>0.5838754149503621</v>
      </c>
      <c r="AC49" s="34">
        <v>0.64935064935064934</v>
      </c>
      <c r="AD49" s="34">
        <v>7.7922077922077906E-2</v>
      </c>
      <c r="AE49" s="35">
        <v>1.3111481422230893</v>
      </c>
      <c r="AG49" s="36">
        <v>57600</v>
      </c>
    </row>
    <row r="50" spans="1:33" ht="45" x14ac:dyDescent="0.2">
      <c r="A50" s="12">
        <v>45</v>
      </c>
      <c r="B50" s="7" t="s">
        <v>103</v>
      </c>
      <c r="C50" s="7"/>
      <c r="D50" s="8" t="s">
        <v>65</v>
      </c>
      <c r="E50" s="8" t="s">
        <v>45</v>
      </c>
      <c r="F50" s="8" t="s">
        <v>28</v>
      </c>
      <c r="G50" s="8" t="s">
        <v>33</v>
      </c>
      <c r="H50" s="9">
        <v>2</v>
      </c>
      <c r="I50" s="9">
        <f t="shared" si="14"/>
        <v>20</v>
      </c>
      <c r="J50" s="9">
        <v>20</v>
      </c>
      <c r="K50" s="9"/>
      <c r="L50" s="13"/>
      <c r="M50" s="10">
        <f t="shared" si="6"/>
        <v>45628</v>
      </c>
      <c r="N50" s="10">
        <v>45628</v>
      </c>
      <c r="O50" s="10"/>
      <c r="P50" s="10">
        <f t="shared" si="15"/>
        <v>182512</v>
      </c>
      <c r="Q50" s="10">
        <v>182512</v>
      </c>
      <c r="R50" s="10"/>
      <c r="S50" s="14">
        <f t="shared" si="16"/>
        <v>228140</v>
      </c>
      <c r="T50" s="15">
        <f t="shared" si="11"/>
        <v>9125.6</v>
      </c>
      <c r="U50" s="10" t="e">
        <f t="shared" si="12"/>
        <v>#DIV/0!</v>
      </c>
      <c r="V50" s="13" t="s">
        <v>27</v>
      </c>
      <c r="W50" s="13">
        <v>20</v>
      </c>
      <c r="X50" s="13">
        <v>4</v>
      </c>
      <c r="Y50" s="27">
        <v>8000</v>
      </c>
      <c r="Z50" s="26">
        <f t="shared" si="5"/>
        <v>190512</v>
      </c>
      <c r="AA50" s="33">
        <v>5.5</v>
      </c>
      <c r="AB50" s="34">
        <v>0.95427315849249883</v>
      </c>
      <c r="AC50" s="34">
        <v>1</v>
      </c>
      <c r="AD50" s="34">
        <v>0.27922077922077915</v>
      </c>
      <c r="AE50" s="35">
        <v>2.2334939377132779</v>
      </c>
      <c r="AF50" s="36">
        <v>66387.038896073296</v>
      </c>
      <c r="AG50" s="36">
        <v>124124.96110392672</v>
      </c>
    </row>
    <row r="51" spans="1:33" ht="67.5" x14ac:dyDescent="0.2">
      <c r="A51" s="12">
        <v>46</v>
      </c>
      <c r="B51" s="7" t="s">
        <v>104</v>
      </c>
      <c r="C51" s="7"/>
      <c r="D51" s="8" t="s">
        <v>49</v>
      </c>
      <c r="E51" s="8" t="s">
        <v>45</v>
      </c>
      <c r="F51" s="8" t="s">
        <v>34</v>
      </c>
      <c r="G51" s="8" t="s">
        <v>29</v>
      </c>
      <c r="H51" s="9">
        <v>1</v>
      </c>
      <c r="I51" s="9">
        <f t="shared" si="14"/>
        <v>35</v>
      </c>
      <c r="J51" s="9">
        <v>35</v>
      </c>
      <c r="K51" s="9"/>
      <c r="L51" s="13"/>
      <c r="M51" s="10">
        <f t="shared" si="6"/>
        <v>87500</v>
      </c>
      <c r="N51" s="10">
        <v>87500</v>
      </c>
      <c r="O51" s="10"/>
      <c r="P51" s="10">
        <f t="shared" si="15"/>
        <v>350000</v>
      </c>
      <c r="Q51" s="10">
        <v>350000</v>
      </c>
      <c r="R51" s="10"/>
      <c r="S51" s="14">
        <f t="shared" si="16"/>
        <v>437500</v>
      </c>
      <c r="T51" s="15">
        <f t="shared" si="11"/>
        <v>10000</v>
      </c>
      <c r="U51" s="10" t="e">
        <f t="shared" si="12"/>
        <v>#DIV/0!</v>
      </c>
      <c r="V51" s="13" t="s">
        <v>27</v>
      </c>
      <c r="W51" s="13">
        <v>35</v>
      </c>
      <c r="X51" s="13">
        <v>5</v>
      </c>
      <c r="Y51" s="27">
        <v>17500</v>
      </c>
      <c r="Z51" s="26">
        <f t="shared" ref="Z51:Z52" si="17">(P51*0.2)+Y51</f>
        <v>87500</v>
      </c>
      <c r="AA51" s="33">
        <v>2.4</v>
      </c>
      <c r="AB51" s="34">
        <v>0.5838754149503621</v>
      </c>
      <c r="AC51" s="34">
        <v>0.64935064935064934</v>
      </c>
      <c r="AD51" s="34">
        <v>7.7922077922077906E-2</v>
      </c>
      <c r="AE51" s="35">
        <v>1.3111481422230893</v>
      </c>
      <c r="AG51" s="36">
        <v>87500</v>
      </c>
    </row>
    <row r="52" spans="1:33" ht="78.75" x14ac:dyDescent="0.2">
      <c r="A52" s="12">
        <v>47</v>
      </c>
      <c r="B52" s="7" t="s">
        <v>105</v>
      </c>
      <c r="C52" s="7"/>
      <c r="D52" s="8" t="s">
        <v>49</v>
      </c>
      <c r="E52" s="8" t="s">
        <v>45</v>
      </c>
      <c r="F52" s="8" t="s">
        <v>34</v>
      </c>
      <c r="G52" s="8" t="s">
        <v>29</v>
      </c>
      <c r="H52" s="9">
        <v>1</v>
      </c>
      <c r="I52" s="9">
        <f t="shared" si="14"/>
        <v>34</v>
      </c>
      <c r="J52" s="9">
        <v>34</v>
      </c>
      <c r="K52" s="9"/>
      <c r="L52" s="13"/>
      <c r="M52" s="10">
        <f t="shared" si="6"/>
        <v>71200</v>
      </c>
      <c r="N52" s="10">
        <v>71200</v>
      </c>
      <c r="O52" s="10"/>
      <c r="P52" s="10">
        <f t="shared" si="15"/>
        <v>267800</v>
      </c>
      <c r="Q52" s="10">
        <v>267800</v>
      </c>
      <c r="R52" s="10"/>
      <c r="S52" s="14">
        <f t="shared" si="16"/>
        <v>339000</v>
      </c>
      <c r="T52" s="15">
        <f t="shared" si="11"/>
        <v>7876.4705882352937</v>
      </c>
      <c r="U52" s="10" t="e">
        <f t="shared" si="12"/>
        <v>#DIV/0!</v>
      </c>
      <c r="V52" s="13" t="s">
        <v>27</v>
      </c>
      <c r="W52" s="13">
        <v>34</v>
      </c>
      <c r="X52" s="13">
        <v>8</v>
      </c>
      <c r="Y52" s="27">
        <v>27200</v>
      </c>
      <c r="Z52" s="26">
        <f t="shared" si="17"/>
        <v>80760</v>
      </c>
      <c r="AA52" s="33">
        <v>2.4</v>
      </c>
      <c r="AB52" s="34">
        <v>0.5838754149503621</v>
      </c>
      <c r="AC52" s="34">
        <v>0.64935064935064934</v>
      </c>
      <c r="AD52" s="34">
        <v>7.7922077922077906E-2</v>
      </c>
      <c r="AE52" s="35">
        <v>1.3111481422230893</v>
      </c>
      <c r="AG52" s="36">
        <v>80760</v>
      </c>
    </row>
    <row r="53" spans="1:33" ht="56.25" x14ac:dyDescent="0.2">
      <c r="A53" s="12">
        <v>48</v>
      </c>
      <c r="B53" s="7" t="s">
        <v>106</v>
      </c>
      <c r="C53" s="7"/>
      <c r="D53" s="8" t="s">
        <v>70</v>
      </c>
      <c r="E53" s="8" t="s">
        <v>45</v>
      </c>
      <c r="F53" s="8" t="s">
        <v>42</v>
      </c>
      <c r="G53" s="8" t="s">
        <v>28</v>
      </c>
      <c r="H53" s="9">
        <v>3</v>
      </c>
      <c r="I53" s="9">
        <f t="shared" si="14"/>
        <v>10</v>
      </c>
      <c r="J53" s="9">
        <v>10</v>
      </c>
      <c r="K53" s="9"/>
      <c r="L53" s="13"/>
      <c r="M53" s="10">
        <f t="shared" si="6"/>
        <v>25000</v>
      </c>
      <c r="N53" s="10">
        <v>25000</v>
      </c>
      <c r="O53" s="10"/>
      <c r="P53" s="10">
        <f t="shared" si="15"/>
        <v>100000</v>
      </c>
      <c r="Q53" s="10">
        <v>100000</v>
      </c>
      <c r="R53" s="10"/>
      <c r="S53" s="14">
        <f t="shared" si="16"/>
        <v>125000</v>
      </c>
      <c r="T53" s="15">
        <f t="shared" si="11"/>
        <v>10000</v>
      </c>
      <c r="U53" s="10" t="e">
        <f t="shared" si="12"/>
        <v>#DIV/0!</v>
      </c>
      <c r="V53" s="13" t="s">
        <v>27</v>
      </c>
      <c r="W53" s="13">
        <v>10</v>
      </c>
      <c r="X53" s="13">
        <v>7</v>
      </c>
      <c r="Y53" s="27">
        <v>7000</v>
      </c>
      <c r="Z53" s="26">
        <f t="shared" si="5"/>
        <v>107000</v>
      </c>
      <c r="AA53" s="33">
        <v>4.7</v>
      </c>
      <c r="AB53" s="34">
        <v>0.7387020704811369</v>
      </c>
      <c r="AC53" s="34">
        <v>0.97520661157024791</v>
      </c>
      <c r="AD53" s="34">
        <v>0.22727272727272724</v>
      </c>
      <c r="AE53" s="35">
        <v>1.941181409324112</v>
      </c>
      <c r="AG53" s="36">
        <v>107000</v>
      </c>
    </row>
    <row r="54" spans="1:33" ht="56.25" x14ac:dyDescent="0.2">
      <c r="A54" s="12">
        <v>49</v>
      </c>
      <c r="B54" s="7" t="s">
        <v>107</v>
      </c>
      <c r="C54" s="7"/>
      <c r="D54" s="8" t="s">
        <v>49</v>
      </c>
      <c r="E54" s="8" t="s">
        <v>45</v>
      </c>
      <c r="F54" s="8" t="s">
        <v>34</v>
      </c>
      <c r="G54" s="8" t="s">
        <v>29</v>
      </c>
      <c r="H54" s="9">
        <v>1</v>
      </c>
      <c r="I54" s="9">
        <f t="shared" si="14"/>
        <v>25</v>
      </c>
      <c r="J54" s="9">
        <v>25</v>
      </c>
      <c r="K54" s="9"/>
      <c r="L54" s="13"/>
      <c r="M54" s="10">
        <f t="shared" si="6"/>
        <v>62500</v>
      </c>
      <c r="N54" s="10">
        <v>62500</v>
      </c>
      <c r="O54" s="10"/>
      <c r="P54" s="10">
        <f t="shared" si="15"/>
        <v>250000</v>
      </c>
      <c r="Q54" s="10">
        <v>250000</v>
      </c>
      <c r="R54" s="10"/>
      <c r="S54" s="14">
        <f t="shared" si="16"/>
        <v>312500</v>
      </c>
      <c r="T54" s="15">
        <f t="shared" si="11"/>
        <v>10000</v>
      </c>
      <c r="U54" s="10" t="e">
        <f t="shared" si="12"/>
        <v>#DIV/0!</v>
      </c>
      <c r="V54" s="13" t="s">
        <v>27</v>
      </c>
      <c r="W54" s="13">
        <v>25</v>
      </c>
      <c r="X54" s="13">
        <v>4</v>
      </c>
      <c r="Y54" s="27">
        <v>10000</v>
      </c>
      <c r="Z54" s="26">
        <f t="shared" ref="Z54:Z56" si="18">(P54*0.2)+Y54</f>
        <v>60000</v>
      </c>
      <c r="AA54" s="33">
        <v>2.4</v>
      </c>
      <c r="AB54" s="34">
        <v>0.5838754149503621</v>
      </c>
      <c r="AC54" s="34">
        <v>0.64935064935064934</v>
      </c>
      <c r="AD54" s="34">
        <v>7.7922077922077906E-2</v>
      </c>
      <c r="AE54" s="35">
        <v>1.3111481422230893</v>
      </c>
      <c r="AG54" s="36">
        <v>60000</v>
      </c>
    </row>
    <row r="55" spans="1:33" ht="45" x14ac:dyDescent="0.2">
      <c r="A55" s="12">
        <v>50</v>
      </c>
      <c r="B55" s="7" t="s">
        <v>108</v>
      </c>
      <c r="C55" s="7"/>
      <c r="D55" s="8" t="s">
        <v>49</v>
      </c>
      <c r="E55" s="8" t="s">
        <v>45</v>
      </c>
      <c r="F55" s="8" t="s">
        <v>34</v>
      </c>
      <c r="G55" s="8" t="s">
        <v>29</v>
      </c>
      <c r="H55" s="9">
        <v>1</v>
      </c>
      <c r="I55" s="9">
        <f t="shared" si="14"/>
        <v>15</v>
      </c>
      <c r="J55" s="9">
        <v>15</v>
      </c>
      <c r="K55" s="9"/>
      <c r="L55" s="13"/>
      <c r="M55" s="10">
        <f t="shared" si="6"/>
        <v>37500</v>
      </c>
      <c r="N55" s="10">
        <v>37500</v>
      </c>
      <c r="O55" s="10"/>
      <c r="P55" s="10">
        <f t="shared" si="15"/>
        <v>150000</v>
      </c>
      <c r="Q55" s="10">
        <v>150000</v>
      </c>
      <c r="R55" s="10"/>
      <c r="S55" s="14">
        <f t="shared" si="16"/>
        <v>187500</v>
      </c>
      <c r="T55" s="15">
        <f t="shared" si="11"/>
        <v>10000</v>
      </c>
      <c r="U55" s="10" t="e">
        <f t="shared" si="12"/>
        <v>#DIV/0!</v>
      </c>
      <c r="V55" s="13" t="s">
        <v>27</v>
      </c>
      <c r="W55" s="13">
        <v>0</v>
      </c>
      <c r="X55" s="13">
        <v>0</v>
      </c>
      <c r="Y55" s="27">
        <v>0</v>
      </c>
      <c r="Z55" s="26">
        <f t="shared" si="18"/>
        <v>30000</v>
      </c>
      <c r="AA55" s="33">
        <v>2.4</v>
      </c>
      <c r="AB55" s="34">
        <v>0.5838754149503621</v>
      </c>
      <c r="AC55" s="34">
        <v>0.64935064935064934</v>
      </c>
      <c r="AD55" s="34">
        <v>7.7922077922077906E-2</v>
      </c>
      <c r="AE55" s="35">
        <v>1.3111481422230893</v>
      </c>
      <c r="AG55" s="36">
        <v>30000</v>
      </c>
    </row>
    <row r="56" spans="1:33" ht="33.75" x14ac:dyDescent="0.2">
      <c r="A56" s="12">
        <v>51</v>
      </c>
      <c r="B56" s="7" t="s">
        <v>109</v>
      </c>
      <c r="C56" s="7"/>
      <c r="D56" s="8" t="s">
        <v>49</v>
      </c>
      <c r="E56" s="8" t="s">
        <v>45</v>
      </c>
      <c r="F56" s="8" t="s">
        <v>34</v>
      </c>
      <c r="G56" s="8" t="s">
        <v>29</v>
      </c>
      <c r="H56" s="9">
        <v>1</v>
      </c>
      <c r="I56" s="9">
        <f t="shared" si="14"/>
        <v>25</v>
      </c>
      <c r="J56" s="9">
        <v>25</v>
      </c>
      <c r="K56" s="9"/>
      <c r="L56" s="13"/>
      <c r="M56" s="10">
        <f t="shared" si="6"/>
        <v>62500</v>
      </c>
      <c r="N56" s="10">
        <v>62500</v>
      </c>
      <c r="O56" s="10"/>
      <c r="P56" s="10">
        <f t="shared" si="15"/>
        <v>250000</v>
      </c>
      <c r="Q56" s="10">
        <v>250000</v>
      </c>
      <c r="R56" s="10"/>
      <c r="S56" s="14">
        <f t="shared" si="16"/>
        <v>312500</v>
      </c>
      <c r="T56" s="15">
        <f t="shared" si="11"/>
        <v>10000</v>
      </c>
      <c r="U56" s="10" t="e">
        <f t="shared" si="12"/>
        <v>#DIV/0!</v>
      </c>
      <c r="V56" s="13" t="s">
        <v>27</v>
      </c>
      <c r="W56" s="13">
        <v>25</v>
      </c>
      <c r="X56" s="13">
        <v>8</v>
      </c>
      <c r="Y56" s="27">
        <v>20000</v>
      </c>
      <c r="Z56" s="26">
        <f t="shared" si="18"/>
        <v>70000</v>
      </c>
      <c r="AA56" s="33">
        <v>2.4</v>
      </c>
      <c r="AB56" s="34">
        <v>0.5838754149503621</v>
      </c>
      <c r="AC56" s="34">
        <v>0.64935064935064934</v>
      </c>
      <c r="AD56" s="34">
        <v>7.7922077922077906E-2</v>
      </c>
      <c r="AE56" s="35">
        <v>1.3111481422230893</v>
      </c>
      <c r="AG56" s="36">
        <v>70000</v>
      </c>
    </row>
    <row r="57" spans="1:33" ht="56.25" x14ac:dyDescent="0.2">
      <c r="A57" s="12">
        <v>52</v>
      </c>
      <c r="B57" s="7" t="s">
        <v>110</v>
      </c>
      <c r="C57" s="7"/>
      <c r="D57" s="8" t="s">
        <v>70</v>
      </c>
      <c r="E57" s="8" t="s">
        <v>45</v>
      </c>
      <c r="F57" s="8" t="s">
        <v>42</v>
      </c>
      <c r="G57" s="8" t="s">
        <v>28</v>
      </c>
      <c r="H57" s="9">
        <v>3</v>
      </c>
      <c r="I57" s="9">
        <f t="shared" si="14"/>
        <v>15</v>
      </c>
      <c r="J57" s="9">
        <v>15</v>
      </c>
      <c r="K57" s="9"/>
      <c r="L57" s="13"/>
      <c r="M57" s="10">
        <f t="shared" si="6"/>
        <v>37500</v>
      </c>
      <c r="N57" s="10">
        <v>37500</v>
      </c>
      <c r="O57" s="10"/>
      <c r="P57" s="10">
        <f t="shared" si="15"/>
        <v>150000</v>
      </c>
      <c r="Q57" s="10">
        <v>150000</v>
      </c>
      <c r="R57" s="10"/>
      <c r="S57" s="14">
        <f t="shared" si="16"/>
        <v>187500</v>
      </c>
      <c r="T57" s="15">
        <f t="shared" si="11"/>
        <v>10000</v>
      </c>
      <c r="U57" s="10" t="e">
        <f t="shared" si="12"/>
        <v>#DIV/0!</v>
      </c>
      <c r="V57" s="16" t="s">
        <v>27</v>
      </c>
      <c r="W57" s="13">
        <v>15</v>
      </c>
      <c r="X57" s="13">
        <v>6</v>
      </c>
      <c r="Y57" s="27">
        <v>9000</v>
      </c>
      <c r="Z57" s="26">
        <f t="shared" si="5"/>
        <v>159000</v>
      </c>
      <c r="AA57" s="33">
        <v>4.7</v>
      </c>
      <c r="AB57" s="34">
        <v>0.7387020704811369</v>
      </c>
      <c r="AC57" s="34">
        <v>0.97520661157024791</v>
      </c>
      <c r="AD57" s="34">
        <v>0.22727272727272724</v>
      </c>
      <c r="AE57" s="35">
        <v>1.941181409324112</v>
      </c>
      <c r="AG57" s="36">
        <v>159000</v>
      </c>
    </row>
    <row r="58" spans="1:33" ht="56.25" x14ac:dyDescent="0.2">
      <c r="A58" s="12">
        <v>53</v>
      </c>
      <c r="B58" s="7" t="s">
        <v>111</v>
      </c>
      <c r="C58" s="7"/>
      <c r="D58" s="8" t="s">
        <v>49</v>
      </c>
      <c r="E58" s="8" t="s">
        <v>45</v>
      </c>
      <c r="F58" s="8" t="s">
        <v>34</v>
      </c>
      <c r="G58" s="8" t="s">
        <v>29</v>
      </c>
      <c r="H58" s="9">
        <v>1</v>
      </c>
      <c r="I58" s="9">
        <f t="shared" si="14"/>
        <v>8</v>
      </c>
      <c r="J58" s="9">
        <v>8</v>
      </c>
      <c r="K58" s="9"/>
      <c r="L58" s="13"/>
      <c r="M58" s="10">
        <f t="shared" si="6"/>
        <v>20000</v>
      </c>
      <c r="N58" s="10">
        <v>20000</v>
      </c>
      <c r="O58" s="10"/>
      <c r="P58" s="10">
        <f t="shared" si="15"/>
        <v>80000</v>
      </c>
      <c r="Q58" s="10">
        <v>80000</v>
      </c>
      <c r="R58" s="10"/>
      <c r="S58" s="14">
        <f t="shared" si="16"/>
        <v>100000</v>
      </c>
      <c r="T58" s="15">
        <f t="shared" si="11"/>
        <v>10000</v>
      </c>
      <c r="U58" s="10" t="e">
        <f t="shared" si="12"/>
        <v>#DIV/0!</v>
      </c>
      <c r="V58" s="16" t="s">
        <v>27</v>
      </c>
      <c r="W58" s="13">
        <v>8</v>
      </c>
      <c r="X58" s="13">
        <v>8</v>
      </c>
      <c r="Y58" s="27">
        <v>6400</v>
      </c>
      <c r="Z58" s="26">
        <f t="shared" ref="Z58:Z62" si="19">(P58*0.2)+Y58</f>
        <v>22400</v>
      </c>
      <c r="AA58" s="33">
        <v>2.4</v>
      </c>
      <c r="AB58" s="34">
        <v>0.5838754149503621</v>
      </c>
      <c r="AC58" s="34">
        <v>0.64935064935064934</v>
      </c>
      <c r="AD58" s="34">
        <v>7.7922077922077906E-2</v>
      </c>
      <c r="AE58" s="35">
        <v>1.3111481422230893</v>
      </c>
      <c r="AG58" s="36">
        <v>22400</v>
      </c>
    </row>
    <row r="59" spans="1:33" ht="45" x14ac:dyDescent="0.2">
      <c r="A59" s="12">
        <v>54</v>
      </c>
      <c r="B59" s="7" t="s">
        <v>112</v>
      </c>
      <c r="C59" s="7"/>
      <c r="D59" s="8" t="s">
        <v>49</v>
      </c>
      <c r="E59" s="8" t="s">
        <v>45</v>
      </c>
      <c r="F59" s="8" t="s">
        <v>34</v>
      </c>
      <c r="G59" s="8" t="s">
        <v>29</v>
      </c>
      <c r="H59" s="9">
        <v>1</v>
      </c>
      <c r="I59" s="9">
        <f t="shared" si="14"/>
        <v>14</v>
      </c>
      <c r="J59" s="9">
        <v>14</v>
      </c>
      <c r="K59" s="9"/>
      <c r="L59" s="13"/>
      <c r="M59" s="10">
        <f t="shared" si="6"/>
        <v>35000</v>
      </c>
      <c r="N59" s="10">
        <v>35000</v>
      </c>
      <c r="O59" s="10"/>
      <c r="P59" s="10">
        <f t="shared" si="15"/>
        <v>140000</v>
      </c>
      <c r="Q59" s="10">
        <v>140000</v>
      </c>
      <c r="R59" s="10"/>
      <c r="S59" s="14">
        <f t="shared" si="16"/>
        <v>175000</v>
      </c>
      <c r="T59" s="15">
        <f t="shared" si="11"/>
        <v>10000</v>
      </c>
      <c r="U59" s="10" t="e">
        <f t="shared" si="12"/>
        <v>#DIV/0!</v>
      </c>
      <c r="V59" s="16" t="s">
        <v>27</v>
      </c>
      <c r="W59" s="13">
        <v>14</v>
      </c>
      <c r="X59" s="13">
        <v>10</v>
      </c>
      <c r="Y59" s="27">
        <v>14000</v>
      </c>
      <c r="Z59" s="26">
        <f t="shared" si="19"/>
        <v>42000</v>
      </c>
      <c r="AA59" s="33">
        <v>2.4</v>
      </c>
      <c r="AB59" s="34">
        <v>0.5838754149503621</v>
      </c>
      <c r="AC59" s="34">
        <v>0.64935064935064934</v>
      </c>
      <c r="AD59" s="34">
        <v>7.7922077922077906E-2</v>
      </c>
      <c r="AE59" s="35">
        <v>1.3111481422230893</v>
      </c>
      <c r="AG59" s="36">
        <v>42000</v>
      </c>
    </row>
    <row r="60" spans="1:33" ht="67.5" x14ac:dyDescent="0.2">
      <c r="A60" s="12">
        <v>55</v>
      </c>
      <c r="B60" s="7" t="s">
        <v>113</v>
      </c>
      <c r="C60" s="7"/>
      <c r="D60" s="8" t="s">
        <v>49</v>
      </c>
      <c r="E60" s="8" t="s">
        <v>45</v>
      </c>
      <c r="F60" s="8" t="s">
        <v>34</v>
      </c>
      <c r="G60" s="8" t="s">
        <v>29</v>
      </c>
      <c r="H60" s="9">
        <v>1</v>
      </c>
      <c r="I60" s="9">
        <f t="shared" si="14"/>
        <v>15</v>
      </c>
      <c r="J60" s="9">
        <v>15</v>
      </c>
      <c r="K60" s="9"/>
      <c r="L60" s="13"/>
      <c r="M60" s="10">
        <f t="shared" si="6"/>
        <v>37500</v>
      </c>
      <c r="N60" s="10">
        <v>37500</v>
      </c>
      <c r="O60" s="10"/>
      <c r="P60" s="10">
        <f t="shared" si="15"/>
        <v>150000</v>
      </c>
      <c r="Q60" s="10">
        <v>150000</v>
      </c>
      <c r="R60" s="10"/>
      <c r="S60" s="14">
        <f t="shared" si="16"/>
        <v>187500</v>
      </c>
      <c r="T60" s="15">
        <f t="shared" si="11"/>
        <v>10000</v>
      </c>
      <c r="U60" s="10" t="e">
        <f t="shared" si="12"/>
        <v>#DIV/0!</v>
      </c>
      <c r="V60" s="16" t="s">
        <v>27</v>
      </c>
      <c r="W60" s="13">
        <v>15</v>
      </c>
      <c r="X60" s="13">
        <v>4</v>
      </c>
      <c r="Y60" s="27">
        <v>6000</v>
      </c>
      <c r="Z60" s="26">
        <f t="shared" si="19"/>
        <v>36000</v>
      </c>
      <c r="AA60" s="33">
        <v>2.4</v>
      </c>
      <c r="AB60" s="34">
        <v>0.5838754149503621</v>
      </c>
      <c r="AC60" s="34">
        <v>0.64935064935064934</v>
      </c>
      <c r="AD60" s="34">
        <v>7.7922077922077906E-2</v>
      </c>
      <c r="AE60" s="35">
        <v>1.3111481422230893</v>
      </c>
      <c r="AG60" s="36">
        <v>36000</v>
      </c>
    </row>
    <row r="61" spans="1:33" ht="33.75" x14ac:dyDescent="0.2">
      <c r="A61" s="12">
        <v>56</v>
      </c>
      <c r="B61" s="7" t="s">
        <v>114</v>
      </c>
      <c r="C61" s="7"/>
      <c r="D61" s="8" t="s">
        <v>49</v>
      </c>
      <c r="E61" s="8" t="s">
        <v>45</v>
      </c>
      <c r="F61" s="8" t="s">
        <v>34</v>
      </c>
      <c r="G61" s="8" t="s">
        <v>29</v>
      </c>
      <c r="H61" s="9">
        <v>1</v>
      </c>
      <c r="I61" s="9">
        <f t="shared" si="14"/>
        <v>15</v>
      </c>
      <c r="J61" s="9"/>
      <c r="K61" s="9">
        <v>15</v>
      </c>
      <c r="L61" s="13"/>
      <c r="M61" s="10">
        <f t="shared" si="6"/>
        <v>10480</v>
      </c>
      <c r="N61" s="10">
        <v>10480</v>
      </c>
      <c r="O61" s="10"/>
      <c r="P61" s="10">
        <f t="shared" si="15"/>
        <v>41920</v>
      </c>
      <c r="Q61" s="10">
        <v>41920</v>
      </c>
      <c r="R61" s="10"/>
      <c r="S61" s="14">
        <f t="shared" si="16"/>
        <v>52400</v>
      </c>
      <c r="T61" s="15">
        <f t="shared" si="11"/>
        <v>2794.6666666666665</v>
      </c>
      <c r="U61" s="10" t="e">
        <f t="shared" si="12"/>
        <v>#DIV/0!</v>
      </c>
      <c r="V61" s="16" t="s">
        <v>27</v>
      </c>
      <c r="W61" s="13">
        <v>15</v>
      </c>
      <c r="X61" s="13">
        <v>8</v>
      </c>
      <c r="Y61" s="27">
        <v>12000</v>
      </c>
      <c r="Z61" s="26">
        <f t="shared" si="19"/>
        <v>20384</v>
      </c>
      <c r="AA61" s="33">
        <v>2.4</v>
      </c>
      <c r="AB61" s="34">
        <v>0.5838754149503621</v>
      </c>
      <c r="AC61" s="34">
        <v>0.64935064935064934</v>
      </c>
      <c r="AD61" s="34">
        <v>7.7922077922077906E-2</v>
      </c>
      <c r="AE61" s="35">
        <v>1.3111481422230893</v>
      </c>
      <c r="AG61" s="36">
        <v>20384</v>
      </c>
    </row>
    <row r="62" spans="1:33" ht="56.25" x14ac:dyDescent="0.2">
      <c r="A62" s="12">
        <v>57</v>
      </c>
      <c r="B62" s="7" t="s">
        <v>115</v>
      </c>
      <c r="C62" s="7"/>
      <c r="D62" s="8" t="s">
        <v>49</v>
      </c>
      <c r="E62" s="8" t="s">
        <v>45</v>
      </c>
      <c r="F62" s="8" t="s">
        <v>34</v>
      </c>
      <c r="G62" s="8" t="s">
        <v>29</v>
      </c>
      <c r="H62" s="9">
        <v>1</v>
      </c>
      <c r="I62" s="9">
        <f t="shared" si="14"/>
        <v>48</v>
      </c>
      <c r="J62" s="9">
        <v>48</v>
      </c>
      <c r="K62" s="9"/>
      <c r="L62" s="13"/>
      <c r="M62" s="10">
        <f t="shared" si="6"/>
        <v>57320</v>
      </c>
      <c r="N62" s="10">
        <v>57320</v>
      </c>
      <c r="O62" s="10"/>
      <c r="P62" s="10">
        <f t="shared" si="15"/>
        <v>229280</v>
      </c>
      <c r="Q62" s="10">
        <v>229280</v>
      </c>
      <c r="R62" s="10"/>
      <c r="S62" s="14">
        <f t="shared" si="16"/>
        <v>286600</v>
      </c>
      <c r="T62" s="15">
        <f t="shared" si="11"/>
        <v>4776.666666666667</v>
      </c>
      <c r="U62" s="10" t="e">
        <f t="shared" si="12"/>
        <v>#DIV/0!</v>
      </c>
      <c r="V62" s="13" t="s">
        <v>27</v>
      </c>
      <c r="W62" s="13">
        <v>48</v>
      </c>
      <c r="X62" s="13">
        <v>10</v>
      </c>
      <c r="Y62" s="27">
        <v>48000</v>
      </c>
      <c r="Z62" s="26">
        <f t="shared" si="19"/>
        <v>93856</v>
      </c>
      <c r="AA62" s="33">
        <v>2.4</v>
      </c>
      <c r="AB62" s="34">
        <v>0.5838754149503621</v>
      </c>
      <c r="AC62" s="34">
        <v>0.64935064935064934</v>
      </c>
      <c r="AD62" s="34">
        <v>7.7922077922077906E-2</v>
      </c>
      <c r="AE62" s="35">
        <v>1.3111481422230893</v>
      </c>
      <c r="AG62" s="36">
        <v>93856</v>
      </c>
    </row>
    <row r="63" spans="1:33" ht="56.25" x14ac:dyDescent="0.2">
      <c r="A63" s="12">
        <v>58</v>
      </c>
      <c r="B63" s="7" t="s">
        <v>116</v>
      </c>
      <c r="C63" s="7"/>
      <c r="D63" s="8" t="s">
        <v>117</v>
      </c>
      <c r="E63" s="8" t="s">
        <v>45</v>
      </c>
      <c r="F63" s="8" t="s">
        <v>118</v>
      </c>
      <c r="G63" s="8" t="s">
        <v>29</v>
      </c>
      <c r="H63" s="9">
        <v>3</v>
      </c>
      <c r="I63" s="9">
        <f t="shared" si="14"/>
        <v>20</v>
      </c>
      <c r="J63" s="9"/>
      <c r="K63" s="9">
        <v>20</v>
      </c>
      <c r="L63" s="13"/>
      <c r="M63" s="10">
        <f t="shared" si="6"/>
        <v>25000</v>
      </c>
      <c r="N63" s="10">
        <v>25000</v>
      </c>
      <c r="O63" s="10"/>
      <c r="P63" s="10">
        <f t="shared" si="15"/>
        <v>100000</v>
      </c>
      <c r="Q63" s="10">
        <v>100000</v>
      </c>
      <c r="R63" s="10"/>
      <c r="S63" s="14">
        <f t="shared" si="16"/>
        <v>125000</v>
      </c>
      <c r="T63" s="15">
        <f t="shared" si="11"/>
        <v>5000</v>
      </c>
      <c r="U63" s="10" t="e">
        <f t="shared" si="12"/>
        <v>#DIV/0!</v>
      </c>
      <c r="V63" s="13" t="s">
        <v>27</v>
      </c>
      <c r="W63" s="13">
        <v>20</v>
      </c>
      <c r="X63" s="13">
        <v>7</v>
      </c>
      <c r="Y63" s="27">
        <v>14000</v>
      </c>
      <c r="Z63" s="26">
        <f t="shared" si="5"/>
        <v>114000</v>
      </c>
      <c r="AA63" s="33">
        <v>5.2</v>
      </c>
      <c r="AB63" s="34">
        <v>0.95470603288124667</v>
      </c>
      <c r="AC63" s="34">
        <v>0.99763872491145222</v>
      </c>
      <c r="AD63" s="34">
        <v>0.25974025974025972</v>
      </c>
      <c r="AE63" s="35">
        <v>2.2120850175329587</v>
      </c>
      <c r="AG63" s="36">
        <v>114000</v>
      </c>
    </row>
    <row r="64" spans="1:33" ht="78.75" x14ac:dyDescent="0.2">
      <c r="A64" s="12">
        <v>59</v>
      </c>
      <c r="B64" s="7" t="s">
        <v>119</v>
      </c>
      <c r="C64" s="7"/>
      <c r="D64" s="8" t="s">
        <v>49</v>
      </c>
      <c r="E64" s="8" t="s">
        <v>45</v>
      </c>
      <c r="F64" s="8" t="s">
        <v>34</v>
      </c>
      <c r="G64" s="8" t="s">
        <v>29</v>
      </c>
      <c r="H64" s="9">
        <v>1</v>
      </c>
      <c r="I64" s="9">
        <f>J64+K64+L64</f>
        <v>23</v>
      </c>
      <c r="J64" s="9">
        <v>23</v>
      </c>
      <c r="K64" s="9"/>
      <c r="L64" s="13"/>
      <c r="M64" s="10">
        <f>N64+O64</f>
        <v>32300</v>
      </c>
      <c r="N64" s="10">
        <v>32300</v>
      </c>
      <c r="O64" s="10"/>
      <c r="P64" s="10">
        <f>Q64+R64</f>
        <v>75200</v>
      </c>
      <c r="Q64" s="10">
        <v>75200</v>
      </c>
      <c r="R64" s="10"/>
      <c r="S64" s="14">
        <f>M64+P64</f>
        <v>107500</v>
      </c>
      <c r="T64" s="15">
        <f>Q64/(J64+K64)</f>
        <v>3269.5652173913045</v>
      </c>
      <c r="U64" s="10" t="e">
        <f>R64/L64</f>
        <v>#DIV/0!</v>
      </c>
      <c r="V64" s="13" t="s">
        <v>27</v>
      </c>
      <c r="W64" s="13">
        <v>23</v>
      </c>
      <c r="X64" s="13">
        <v>10</v>
      </c>
      <c r="Y64" s="27">
        <v>23000</v>
      </c>
      <c r="Z64" s="26">
        <f t="shared" ref="Z64:Z66" si="20">(P64*0.2)+Y64</f>
        <v>38040</v>
      </c>
      <c r="AA64" s="33">
        <v>2.4</v>
      </c>
      <c r="AB64" s="34">
        <v>0.5838754149503621</v>
      </c>
      <c r="AC64" s="34">
        <v>0.64935064935064934</v>
      </c>
      <c r="AD64" s="34">
        <v>7.7922077922077906E-2</v>
      </c>
      <c r="AE64" s="35">
        <v>1.3111481422230893</v>
      </c>
      <c r="AG64" s="36">
        <v>38040</v>
      </c>
    </row>
    <row r="65" spans="1:33" ht="67.5" x14ac:dyDescent="0.2">
      <c r="A65" s="12">
        <v>60</v>
      </c>
      <c r="B65" s="7" t="s">
        <v>120</v>
      </c>
      <c r="C65" s="7"/>
      <c r="D65" s="8" t="s">
        <v>49</v>
      </c>
      <c r="E65" s="8" t="s">
        <v>45</v>
      </c>
      <c r="F65" s="8" t="s">
        <v>34</v>
      </c>
      <c r="G65" s="8" t="s">
        <v>29</v>
      </c>
      <c r="H65" s="9">
        <v>1</v>
      </c>
      <c r="I65" s="9">
        <f t="shared" ref="I65:I76" si="21">J65+K65+L65</f>
        <v>18</v>
      </c>
      <c r="J65" s="9">
        <v>18</v>
      </c>
      <c r="K65" s="9"/>
      <c r="L65" s="13"/>
      <c r="M65" s="10">
        <f t="shared" ref="M65:M77" si="22">N65+O65</f>
        <v>45000</v>
      </c>
      <c r="N65" s="10">
        <v>45000</v>
      </c>
      <c r="O65" s="10"/>
      <c r="P65" s="10">
        <f t="shared" ref="P65:P76" si="23">Q65+R65</f>
        <v>180000</v>
      </c>
      <c r="Q65" s="10">
        <v>180000</v>
      </c>
      <c r="R65" s="10"/>
      <c r="S65" s="14">
        <f t="shared" ref="S65:S76" si="24">M65+P65</f>
        <v>225000</v>
      </c>
      <c r="T65" s="15">
        <f t="shared" ref="T65:T76" si="25">Q65/(J65+K65)</f>
        <v>10000</v>
      </c>
      <c r="U65" s="10" t="e">
        <f t="shared" ref="U65:U76" si="26">R65/L65</f>
        <v>#DIV/0!</v>
      </c>
      <c r="V65" s="13" t="s">
        <v>27</v>
      </c>
      <c r="W65" s="13">
        <v>18</v>
      </c>
      <c r="X65" s="13">
        <v>4</v>
      </c>
      <c r="Y65" s="27">
        <v>7200</v>
      </c>
      <c r="Z65" s="26">
        <f t="shared" si="20"/>
        <v>43200</v>
      </c>
      <c r="AA65" s="33">
        <v>2.4</v>
      </c>
      <c r="AB65" s="34">
        <v>0.5838754149503621</v>
      </c>
      <c r="AC65" s="34">
        <v>0.64935064935064934</v>
      </c>
      <c r="AD65" s="34">
        <v>7.7922077922077906E-2</v>
      </c>
      <c r="AE65" s="35">
        <v>1.3111481422230893</v>
      </c>
      <c r="AG65" s="36">
        <v>43200</v>
      </c>
    </row>
    <row r="66" spans="1:33" ht="67.5" x14ac:dyDescent="0.2">
      <c r="A66" s="12">
        <v>61</v>
      </c>
      <c r="B66" s="7" t="s">
        <v>121</v>
      </c>
      <c r="C66" s="7"/>
      <c r="D66" s="8" t="s">
        <v>49</v>
      </c>
      <c r="E66" s="8" t="s">
        <v>45</v>
      </c>
      <c r="F66" s="8" t="s">
        <v>34</v>
      </c>
      <c r="G66" s="8" t="s">
        <v>29</v>
      </c>
      <c r="H66" s="9">
        <v>1</v>
      </c>
      <c r="I66" s="9">
        <f t="shared" si="21"/>
        <v>14</v>
      </c>
      <c r="J66" s="9">
        <v>14</v>
      </c>
      <c r="K66" s="9"/>
      <c r="L66" s="13"/>
      <c r="M66" s="10">
        <f t="shared" si="22"/>
        <v>35000</v>
      </c>
      <c r="N66" s="10">
        <v>35000</v>
      </c>
      <c r="O66" s="10"/>
      <c r="P66" s="10">
        <f t="shared" si="23"/>
        <v>140000</v>
      </c>
      <c r="Q66" s="10">
        <v>140000</v>
      </c>
      <c r="R66" s="10"/>
      <c r="S66" s="14">
        <f t="shared" si="24"/>
        <v>175000</v>
      </c>
      <c r="T66" s="15">
        <f t="shared" si="25"/>
        <v>10000</v>
      </c>
      <c r="U66" s="10" t="e">
        <f t="shared" si="26"/>
        <v>#DIV/0!</v>
      </c>
      <c r="V66" s="13" t="s">
        <v>27</v>
      </c>
      <c r="W66" s="13">
        <v>14</v>
      </c>
      <c r="X66" s="13">
        <v>4</v>
      </c>
      <c r="Y66" s="27">
        <v>5600</v>
      </c>
      <c r="Z66" s="26">
        <f t="shared" si="20"/>
        <v>33600</v>
      </c>
      <c r="AA66" s="33">
        <v>2.4</v>
      </c>
      <c r="AB66" s="34">
        <v>0.5838754149503621</v>
      </c>
      <c r="AC66" s="34">
        <v>0.64935064935064934</v>
      </c>
      <c r="AD66" s="34">
        <v>7.7922077922077906E-2</v>
      </c>
      <c r="AE66" s="35">
        <v>1.3111481422230893</v>
      </c>
      <c r="AG66" s="36">
        <v>33600</v>
      </c>
    </row>
    <row r="67" spans="1:33" ht="56.25" x14ac:dyDescent="0.2">
      <c r="A67" s="12">
        <v>62</v>
      </c>
      <c r="B67" s="7" t="s">
        <v>122</v>
      </c>
      <c r="C67" s="7"/>
      <c r="D67" s="8" t="s">
        <v>123</v>
      </c>
      <c r="E67" s="8" t="s">
        <v>45</v>
      </c>
      <c r="F67" s="8" t="s">
        <v>31</v>
      </c>
      <c r="G67" s="8" t="s">
        <v>39</v>
      </c>
      <c r="H67" s="9">
        <v>2</v>
      </c>
      <c r="I67" s="9">
        <f t="shared" si="21"/>
        <v>40</v>
      </c>
      <c r="J67" s="9">
        <v>40</v>
      </c>
      <c r="K67" s="9"/>
      <c r="L67" s="13"/>
      <c r="M67" s="10">
        <f t="shared" si="22"/>
        <v>77580</v>
      </c>
      <c r="N67" s="10">
        <v>77580</v>
      </c>
      <c r="O67" s="10"/>
      <c r="P67" s="10">
        <f t="shared" si="23"/>
        <v>310320</v>
      </c>
      <c r="Q67" s="10">
        <v>310320</v>
      </c>
      <c r="R67" s="10"/>
      <c r="S67" s="14">
        <f t="shared" si="24"/>
        <v>387900</v>
      </c>
      <c r="T67" s="15">
        <f t="shared" si="25"/>
        <v>7758</v>
      </c>
      <c r="U67" s="10" t="e">
        <f t="shared" si="26"/>
        <v>#DIV/0!</v>
      </c>
      <c r="V67" s="13" t="s">
        <v>27</v>
      </c>
      <c r="W67" s="13">
        <v>40</v>
      </c>
      <c r="X67" s="13">
        <v>7</v>
      </c>
      <c r="Y67" s="27">
        <v>28000</v>
      </c>
      <c r="Z67" s="26">
        <f t="shared" si="5"/>
        <v>338320</v>
      </c>
      <c r="AA67" s="33">
        <v>8.1999999999999993</v>
      </c>
      <c r="AB67" s="34">
        <v>0.90927310122087857</v>
      </c>
      <c r="AC67" s="34">
        <v>0.99763872491145222</v>
      </c>
      <c r="AD67" s="34">
        <v>0.45454545454545442</v>
      </c>
      <c r="AE67" s="35">
        <v>2.3614572806777852</v>
      </c>
      <c r="AF67" s="36">
        <v>338320</v>
      </c>
    </row>
    <row r="68" spans="1:33" ht="56.25" x14ac:dyDescent="0.2">
      <c r="A68" s="12">
        <v>63</v>
      </c>
      <c r="B68" s="7" t="s">
        <v>124</v>
      </c>
      <c r="C68" s="7"/>
      <c r="D68" s="8" t="s">
        <v>125</v>
      </c>
      <c r="E68" s="8" t="s">
        <v>45</v>
      </c>
      <c r="F68" s="8" t="s">
        <v>45</v>
      </c>
      <c r="G68" s="8" t="s">
        <v>28</v>
      </c>
      <c r="H68" s="9">
        <v>3</v>
      </c>
      <c r="I68" s="9">
        <f t="shared" si="21"/>
        <v>11</v>
      </c>
      <c r="J68" s="9"/>
      <c r="K68" s="9">
        <v>11</v>
      </c>
      <c r="L68" s="13"/>
      <c r="M68" s="10">
        <f t="shared" si="22"/>
        <v>27370</v>
      </c>
      <c r="N68" s="10">
        <v>27370</v>
      </c>
      <c r="O68" s="10"/>
      <c r="P68" s="10">
        <f t="shared" si="23"/>
        <v>109480</v>
      </c>
      <c r="Q68" s="10">
        <v>109480</v>
      </c>
      <c r="R68" s="10"/>
      <c r="S68" s="14">
        <f t="shared" si="24"/>
        <v>136850</v>
      </c>
      <c r="T68" s="15">
        <f t="shared" si="25"/>
        <v>9952.7272727272721</v>
      </c>
      <c r="U68" s="10" t="e">
        <f t="shared" si="26"/>
        <v>#DIV/0!</v>
      </c>
      <c r="V68" s="13" t="s">
        <v>27</v>
      </c>
      <c r="W68" s="13">
        <v>11</v>
      </c>
      <c r="X68" s="13">
        <v>4</v>
      </c>
      <c r="Y68" s="27">
        <v>4400</v>
      </c>
      <c r="Z68" s="26">
        <f t="shared" si="5"/>
        <v>113880</v>
      </c>
      <c r="AA68" s="33">
        <v>7.4</v>
      </c>
      <c r="AB68" s="34">
        <v>0.78485875150245665</v>
      </c>
      <c r="AC68" s="34">
        <v>0.98937426210153478</v>
      </c>
      <c r="AD68" s="34">
        <v>0.40259740259740256</v>
      </c>
      <c r="AE68" s="35">
        <v>2.1768304162013941</v>
      </c>
      <c r="AF68" s="36">
        <v>113880</v>
      </c>
    </row>
    <row r="69" spans="1:33" ht="45" x14ac:dyDescent="0.2">
      <c r="A69" s="12">
        <v>64</v>
      </c>
      <c r="B69" s="7" t="s">
        <v>126</v>
      </c>
      <c r="C69" s="7"/>
      <c r="D69" s="8" t="s">
        <v>49</v>
      </c>
      <c r="E69" s="8" t="s">
        <v>45</v>
      </c>
      <c r="F69" s="8" t="s">
        <v>34</v>
      </c>
      <c r="G69" s="8" t="s">
        <v>29</v>
      </c>
      <c r="H69" s="9">
        <v>1</v>
      </c>
      <c r="I69" s="9">
        <f t="shared" si="21"/>
        <v>25</v>
      </c>
      <c r="J69" s="9">
        <v>25</v>
      </c>
      <c r="K69" s="9"/>
      <c r="L69" s="13"/>
      <c r="M69" s="10">
        <f t="shared" si="22"/>
        <v>62500</v>
      </c>
      <c r="N69" s="10">
        <v>62500</v>
      </c>
      <c r="O69" s="10"/>
      <c r="P69" s="10">
        <f t="shared" si="23"/>
        <v>250000</v>
      </c>
      <c r="Q69" s="10">
        <v>250000</v>
      </c>
      <c r="R69" s="10"/>
      <c r="S69" s="14">
        <f t="shared" si="24"/>
        <v>312500</v>
      </c>
      <c r="T69" s="15">
        <f t="shared" si="25"/>
        <v>10000</v>
      </c>
      <c r="U69" s="10" t="e">
        <f t="shared" si="26"/>
        <v>#DIV/0!</v>
      </c>
      <c r="V69" s="13" t="s">
        <v>27</v>
      </c>
      <c r="W69" s="13">
        <v>25</v>
      </c>
      <c r="X69" s="13">
        <v>2</v>
      </c>
      <c r="Y69" s="27">
        <v>5000</v>
      </c>
      <c r="Z69" s="26">
        <f t="shared" ref="Z69:Z71" si="27">(P69*0.2)+Y69</f>
        <v>55000</v>
      </c>
      <c r="AA69" s="33">
        <v>2.4</v>
      </c>
      <c r="AB69" s="34">
        <v>0.5838754149503621</v>
      </c>
      <c r="AC69" s="34">
        <v>0.64935064935064934</v>
      </c>
      <c r="AD69" s="34">
        <v>7.7922077922077906E-2</v>
      </c>
      <c r="AE69" s="35">
        <v>1.3111481422230893</v>
      </c>
      <c r="AG69" s="36">
        <v>55000</v>
      </c>
    </row>
    <row r="70" spans="1:33" ht="45" x14ac:dyDescent="0.2">
      <c r="A70" s="12">
        <v>65</v>
      </c>
      <c r="B70" s="7" t="s">
        <v>127</v>
      </c>
      <c r="C70" s="7"/>
      <c r="D70" s="8" t="s">
        <v>49</v>
      </c>
      <c r="E70" s="8" t="s">
        <v>45</v>
      </c>
      <c r="F70" s="8" t="s">
        <v>34</v>
      </c>
      <c r="G70" s="8" t="s">
        <v>29</v>
      </c>
      <c r="H70" s="9">
        <v>1</v>
      </c>
      <c r="I70" s="9">
        <f t="shared" si="21"/>
        <v>15</v>
      </c>
      <c r="J70" s="9">
        <v>15</v>
      </c>
      <c r="K70" s="9"/>
      <c r="L70" s="13"/>
      <c r="M70" s="10">
        <f t="shared" si="22"/>
        <v>37500</v>
      </c>
      <c r="N70" s="10">
        <v>37500</v>
      </c>
      <c r="O70" s="10"/>
      <c r="P70" s="10">
        <f t="shared" si="23"/>
        <v>150000</v>
      </c>
      <c r="Q70" s="10">
        <v>150000</v>
      </c>
      <c r="R70" s="10"/>
      <c r="S70" s="14">
        <f t="shared" si="24"/>
        <v>187500</v>
      </c>
      <c r="T70" s="15">
        <f t="shared" si="25"/>
        <v>10000</v>
      </c>
      <c r="U70" s="10" t="e">
        <f t="shared" si="26"/>
        <v>#DIV/0!</v>
      </c>
      <c r="V70" s="13" t="s">
        <v>27</v>
      </c>
      <c r="W70" s="13">
        <v>15</v>
      </c>
      <c r="X70" s="13">
        <v>4</v>
      </c>
      <c r="Y70" s="27">
        <v>6000</v>
      </c>
      <c r="Z70" s="26">
        <f t="shared" si="27"/>
        <v>36000</v>
      </c>
      <c r="AA70" s="33">
        <v>2.4</v>
      </c>
      <c r="AB70" s="34">
        <v>0.5838754149503621</v>
      </c>
      <c r="AC70" s="34">
        <v>0.64935064935064934</v>
      </c>
      <c r="AD70" s="34">
        <v>7.7922077922077906E-2</v>
      </c>
      <c r="AE70" s="35">
        <v>1.3111481422230893</v>
      </c>
      <c r="AG70" s="36">
        <v>36000</v>
      </c>
    </row>
    <row r="71" spans="1:33" ht="45" x14ac:dyDescent="0.2">
      <c r="A71" s="12">
        <v>66</v>
      </c>
      <c r="B71" s="7" t="s">
        <v>128</v>
      </c>
      <c r="C71" s="7"/>
      <c r="D71" s="8" t="s">
        <v>129</v>
      </c>
      <c r="E71" s="8" t="s">
        <v>45</v>
      </c>
      <c r="F71" s="8" t="s">
        <v>45</v>
      </c>
      <c r="G71" s="8" t="s">
        <v>32</v>
      </c>
      <c r="H71" s="9">
        <v>2</v>
      </c>
      <c r="I71" s="9">
        <f t="shared" si="21"/>
        <v>48</v>
      </c>
      <c r="J71" s="9">
        <v>48</v>
      </c>
      <c r="K71" s="9"/>
      <c r="L71" s="13"/>
      <c r="M71" s="10">
        <f t="shared" si="22"/>
        <v>120000</v>
      </c>
      <c r="N71" s="10">
        <v>120000</v>
      </c>
      <c r="O71" s="10"/>
      <c r="P71" s="10">
        <f t="shared" si="23"/>
        <v>480000</v>
      </c>
      <c r="Q71" s="10">
        <v>480000</v>
      </c>
      <c r="R71" s="10"/>
      <c r="S71" s="14">
        <f t="shared" si="24"/>
        <v>600000</v>
      </c>
      <c r="T71" s="15">
        <f t="shared" si="25"/>
        <v>10000</v>
      </c>
      <c r="U71" s="10" t="e">
        <f t="shared" si="26"/>
        <v>#DIV/0!</v>
      </c>
      <c r="V71" s="13" t="s">
        <v>27</v>
      </c>
      <c r="W71" s="13">
        <v>0</v>
      </c>
      <c r="X71" s="13">
        <v>0</v>
      </c>
      <c r="Y71" s="27">
        <v>0</v>
      </c>
      <c r="Z71" s="26">
        <f t="shared" si="27"/>
        <v>96000</v>
      </c>
      <c r="AA71" s="33">
        <v>7.4</v>
      </c>
      <c r="AB71" s="34">
        <v>-1.7474185861795059E-2</v>
      </c>
      <c r="AC71" s="34">
        <v>0.99763872491145222</v>
      </c>
      <c r="AD71" s="34">
        <v>0.40259740259740256</v>
      </c>
      <c r="AE71" s="35">
        <v>1.3827619416470598</v>
      </c>
      <c r="AF71" s="36">
        <v>96000</v>
      </c>
    </row>
    <row r="72" spans="1:33" ht="45" x14ac:dyDescent="0.2">
      <c r="A72" s="12">
        <v>67</v>
      </c>
      <c r="B72" s="7" t="s">
        <v>130</v>
      </c>
      <c r="C72" s="7"/>
      <c r="D72" s="8" t="s">
        <v>70</v>
      </c>
      <c r="E72" s="8" t="s">
        <v>45</v>
      </c>
      <c r="F72" s="8" t="s">
        <v>42</v>
      </c>
      <c r="G72" s="8" t="s">
        <v>28</v>
      </c>
      <c r="H72" s="9">
        <v>3</v>
      </c>
      <c r="I72" s="9">
        <f t="shared" si="21"/>
        <v>30</v>
      </c>
      <c r="J72" s="9"/>
      <c r="K72" s="9">
        <v>30</v>
      </c>
      <c r="L72" s="13"/>
      <c r="M72" s="10">
        <f t="shared" si="22"/>
        <v>52500</v>
      </c>
      <c r="N72" s="10">
        <v>52500</v>
      </c>
      <c r="O72" s="10"/>
      <c r="P72" s="10">
        <f t="shared" si="23"/>
        <v>210000</v>
      </c>
      <c r="Q72" s="10">
        <v>210000</v>
      </c>
      <c r="R72" s="10"/>
      <c r="S72" s="14">
        <f t="shared" si="24"/>
        <v>262500</v>
      </c>
      <c r="T72" s="15">
        <f t="shared" si="25"/>
        <v>7000</v>
      </c>
      <c r="U72" s="10" t="e">
        <f t="shared" si="26"/>
        <v>#DIV/0!</v>
      </c>
      <c r="V72" s="13" t="s">
        <v>27</v>
      </c>
      <c r="W72" s="13">
        <v>0</v>
      </c>
      <c r="X72" s="13">
        <v>0</v>
      </c>
      <c r="Y72" s="27">
        <v>0</v>
      </c>
      <c r="Z72" s="26">
        <f t="shared" ref="Z72:Z94" si="28">P72+Y72</f>
        <v>210000</v>
      </c>
      <c r="AA72" s="33">
        <v>4.7</v>
      </c>
      <c r="AB72" s="34">
        <v>0.7387020704811369</v>
      </c>
      <c r="AC72" s="34">
        <v>0.97520661157024791</v>
      </c>
      <c r="AD72" s="34">
        <v>0.22727272727272724</v>
      </c>
      <c r="AE72" s="35">
        <v>1.941181409324112</v>
      </c>
      <c r="AG72" s="36">
        <v>210000</v>
      </c>
    </row>
    <row r="73" spans="1:33" ht="56.25" x14ac:dyDescent="0.2">
      <c r="A73" s="12">
        <v>68</v>
      </c>
      <c r="B73" s="7" t="s">
        <v>131</v>
      </c>
      <c r="C73" s="7"/>
      <c r="D73" s="8" t="s">
        <v>132</v>
      </c>
      <c r="E73" s="8" t="s">
        <v>45</v>
      </c>
      <c r="F73" s="8" t="s">
        <v>36</v>
      </c>
      <c r="G73" s="8" t="s">
        <v>29</v>
      </c>
      <c r="H73" s="9">
        <v>1</v>
      </c>
      <c r="I73" s="9">
        <f t="shared" si="21"/>
        <v>18</v>
      </c>
      <c r="J73" s="9">
        <v>18</v>
      </c>
      <c r="K73" s="9"/>
      <c r="L73" s="13"/>
      <c r="M73" s="10">
        <f t="shared" si="22"/>
        <v>45000</v>
      </c>
      <c r="N73" s="10">
        <v>45000</v>
      </c>
      <c r="O73" s="10"/>
      <c r="P73" s="10">
        <f t="shared" si="23"/>
        <v>180000</v>
      </c>
      <c r="Q73" s="10">
        <v>180000</v>
      </c>
      <c r="R73" s="10"/>
      <c r="S73" s="14">
        <f t="shared" si="24"/>
        <v>225000</v>
      </c>
      <c r="T73" s="15">
        <f t="shared" si="25"/>
        <v>10000</v>
      </c>
      <c r="U73" s="10" t="e">
        <f t="shared" si="26"/>
        <v>#DIV/0!</v>
      </c>
      <c r="V73" s="13" t="s">
        <v>27</v>
      </c>
      <c r="W73" s="13">
        <v>18</v>
      </c>
      <c r="X73" s="13">
        <v>4</v>
      </c>
      <c r="Y73" s="27">
        <v>7200</v>
      </c>
      <c r="Z73" s="26">
        <f t="shared" si="28"/>
        <v>187200</v>
      </c>
      <c r="AA73" s="33">
        <v>3.2</v>
      </c>
      <c r="AB73" s="34">
        <v>0.79277671354483026</v>
      </c>
      <c r="AC73" s="34">
        <v>0.98583234946871312</v>
      </c>
      <c r="AD73" s="34">
        <v>0.12987012987012986</v>
      </c>
      <c r="AE73" s="35">
        <v>1.9084791928836733</v>
      </c>
      <c r="AG73" s="36">
        <v>187200</v>
      </c>
    </row>
    <row r="74" spans="1:33" ht="56.25" x14ac:dyDescent="0.2">
      <c r="A74" s="12">
        <v>69</v>
      </c>
      <c r="B74" s="7" t="s">
        <v>133</v>
      </c>
      <c r="C74" s="7"/>
      <c r="D74" s="8" t="s">
        <v>132</v>
      </c>
      <c r="E74" s="8" t="s">
        <v>45</v>
      </c>
      <c r="F74" s="8" t="s">
        <v>36</v>
      </c>
      <c r="G74" s="8" t="s">
        <v>29</v>
      </c>
      <c r="H74" s="9">
        <v>1</v>
      </c>
      <c r="I74" s="9">
        <f t="shared" si="21"/>
        <v>20</v>
      </c>
      <c r="J74" s="9">
        <v>20</v>
      </c>
      <c r="K74" s="9"/>
      <c r="L74" s="13"/>
      <c r="M74" s="10">
        <f t="shared" si="22"/>
        <v>50000</v>
      </c>
      <c r="N74" s="10">
        <v>50000</v>
      </c>
      <c r="O74" s="10"/>
      <c r="P74" s="10">
        <f t="shared" si="23"/>
        <v>200000</v>
      </c>
      <c r="Q74" s="10">
        <v>200000</v>
      </c>
      <c r="R74" s="10"/>
      <c r="S74" s="14">
        <f t="shared" si="24"/>
        <v>250000</v>
      </c>
      <c r="T74" s="15">
        <f t="shared" si="25"/>
        <v>10000</v>
      </c>
      <c r="U74" s="10" t="e">
        <f t="shared" si="26"/>
        <v>#DIV/0!</v>
      </c>
      <c r="V74" s="13" t="s">
        <v>27</v>
      </c>
      <c r="W74" s="13">
        <v>20</v>
      </c>
      <c r="X74" s="13">
        <v>4</v>
      </c>
      <c r="Y74" s="27">
        <v>8000</v>
      </c>
      <c r="Z74" s="26">
        <f t="shared" si="28"/>
        <v>208000</v>
      </c>
      <c r="AA74" s="33">
        <v>3.2</v>
      </c>
      <c r="AB74" s="34">
        <v>0.79277671354483026</v>
      </c>
      <c r="AC74" s="34">
        <v>0.98583234946871312</v>
      </c>
      <c r="AD74" s="34">
        <v>0.12987012987012986</v>
      </c>
      <c r="AE74" s="35">
        <v>1.9084791928836733</v>
      </c>
      <c r="AG74" s="36">
        <v>208000</v>
      </c>
    </row>
    <row r="75" spans="1:33" ht="78.75" x14ac:dyDescent="0.2">
      <c r="A75" s="12">
        <v>70</v>
      </c>
      <c r="B75" s="7" t="s">
        <v>134</v>
      </c>
      <c r="C75" s="7"/>
      <c r="D75" s="8" t="s">
        <v>135</v>
      </c>
      <c r="E75" s="8" t="s">
        <v>45</v>
      </c>
      <c r="F75" s="8" t="s">
        <v>35</v>
      </c>
      <c r="G75" s="8" t="s">
        <v>29</v>
      </c>
      <c r="H75" s="9">
        <v>1</v>
      </c>
      <c r="I75" s="9">
        <f t="shared" si="21"/>
        <v>14</v>
      </c>
      <c r="J75" s="9">
        <v>14</v>
      </c>
      <c r="K75" s="9"/>
      <c r="L75" s="13"/>
      <c r="M75" s="10">
        <f t="shared" si="22"/>
        <v>42600</v>
      </c>
      <c r="N75" s="10">
        <v>42600</v>
      </c>
      <c r="O75" s="10"/>
      <c r="P75" s="10">
        <f t="shared" si="23"/>
        <v>112400</v>
      </c>
      <c r="Q75" s="10">
        <v>112400</v>
      </c>
      <c r="R75" s="10"/>
      <c r="S75" s="14">
        <f t="shared" si="24"/>
        <v>155000</v>
      </c>
      <c r="T75" s="15">
        <f t="shared" si="25"/>
        <v>8028.5714285714284</v>
      </c>
      <c r="U75" s="10" t="e">
        <f t="shared" si="26"/>
        <v>#DIV/0!</v>
      </c>
      <c r="V75" s="16" t="s">
        <v>27</v>
      </c>
      <c r="W75" s="13">
        <v>14</v>
      </c>
      <c r="X75" s="13">
        <v>6</v>
      </c>
      <c r="Y75" s="27">
        <v>8400</v>
      </c>
      <c r="Z75" s="26">
        <f t="shared" si="28"/>
        <v>120800</v>
      </c>
      <c r="AA75" s="33">
        <v>5.2</v>
      </c>
      <c r="AB75" s="34">
        <v>0.77626017298565908</v>
      </c>
      <c r="AC75" s="34">
        <v>0.98937426210153478</v>
      </c>
      <c r="AD75" s="34">
        <v>0.25974025974025972</v>
      </c>
      <c r="AE75" s="35">
        <v>2.0253746948274536</v>
      </c>
      <c r="AG75" s="36">
        <v>120800</v>
      </c>
    </row>
    <row r="76" spans="1:33" ht="56.25" x14ac:dyDescent="0.2">
      <c r="A76" s="12">
        <v>71</v>
      </c>
      <c r="B76" s="7" t="s">
        <v>136</v>
      </c>
      <c r="C76" s="7"/>
      <c r="D76" s="8" t="s">
        <v>49</v>
      </c>
      <c r="E76" s="8" t="s">
        <v>45</v>
      </c>
      <c r="F76" s="8" t="s">
        <v>34</v>
      </c>
      <c r="G76" s="8" t="s">
        <v>29</v>
      </c>
      <c r="H76" s="9">
        <v>1</v>
      </c>
      <c r="I76" s="9">
        <f t="shared" si="21"/>
        <v>15</v>
      </c>
      <c r="J76" s="9"/>
      <c r="K76" s="9">
        <v>15</v>
      </c>
      <c r="L76" s="13"/>
      <c r="M76" s="10">
        <f t="shared" si="22"/>
        <v>14000</v>
      </c>
      <c r="N76" s="10">
        <v>14000</v>
      </c>
      <c r="O76" s="10"/>
      <c r="P76" s="10">
        <f t="shared" si="23"/>
        <v>56000</v>
      </c>
      <c r="Q76" s="10">
        <v>56000</v>
      </c>
      <c r="R76" s="10"/>
      <c r="S76" s="14">
        <f t="shared" si="24"/>
        <v>70000</v>
      </c>
      <c r="T76" s="15">
        <f t="shared" si="25"/>
        <v>3733.3333333333335</v>
      </c>
      <c r="U76" s="10" t="e">
        <f t="shared" si="26"/>
        <v>#DIV/0!</v>
      </c>
      <c r="V76" s="13" t="s">
        <v>27</v>
      </c>
      <c r="W76" s="13">
        <v>15</v>
      </c>
      <c r="X76" s="13">
        <v>10</v>
      </c>
      <c r="Y76" s="27">
        <v>15000</v>
      </c>
      <c r="Z76" s="26">
        <f t="shared" ref="Z76:Z77" si="29">(P76*0.2)+Y76</f>
        <v>26200</v>
      </c>
      <c r="AA76" s="33">
        <v>2.4</v>
      </c>
      <c r="AB76" s="34">
        <v>0.5838754149503621</v>
      </c>
      <c r="AC76" s="34">
        <v>0.64935064935064934</v>
      </c>
      <c r="AD76" s="34">
        <v>7.7922077922077906E-2</v>
      </c>
      <c r="AE76" s="35">
        <v>1.3111481422230893</v>
      </c>
      <c r="AG76" s="36">
        <v>26200</v>
      </c>
    </row>
    <row r="77" spans="1:33" ht="67.5" x14ac:dyDescent="0.2">
      <c r="A77" s="12">
        <v>72</v>
      </c>
      <c r="B77" s="7" t="s">
        <v>137</v>
      </c>
      <c r="C77" s="7"/>
      <c r="D77" s="8" t="s">
        <v>49</v>
      </c>
      <c r="E77" s="8" t="s">
        <v>45</v>
      </c>
      <c r="F77" s="8" t="s">
        <v>34</v>
      </c>
      <c r="G77" s="8" t="s">
        <v>29</v>
      </c>
      <c r="H77" s="9">
        <v>1</v>
      </c>
      <c r="I77" s="9">
        <f t="shared" si="14"/>
        <v>60</v>
      </c>
      <c r="J77" s="9">
        <v>60</v>
      </c>
      <c r="K77" s="9"/>
      <c r="L77" s="13"/>
      <c r="M77" s="10">
        <f t="shared" si="22"/>
        <v>150000</v>
      </c>
      <c r="N77" s="10">
        <v>150000</v>
      </c>
      <c r="O77" s="10"/>
      <c r="P77" s="10">
        <f t="shared" si="15"/>
        <v>600000</v>
      </c>
      <c r="Q77" s="10">
        <v>600000</v>
      </c>
      <c r="R77" s="10"/>
      <c r="S77" s="14">
        <f t="shared" si="16"/>
        <v>750000</v>
      </c>
      <c r="T77" s="15">
        <f t="shared" si="11"/>
        <v>10000</v>
      </c>
      <c r="U77" s="10" t="e">
        <f t="shared" si="12"/>
        <v>#DIV/0!</v>
      </c>
      <c r="V77" s="13" t="s">
        <v>27</v>
      </c>
      <c r="W77" s="13">
        <v>0</v>
      </c>
      <c r="X77" s="13">
        <v>0</v>
      </c>
      <c r="Y77" s="27">
        <v>0</v>
      </c>
      <c r="Z77" s="26">
        <f t="shared" si="29"/>
        <v>120000</v>
      </c>
      <c r="AA77" s="33">
        <v>2.4</v>
      </c>
      <c r="AB77" s="34">
        <v>0.5838754149503621</v>
      </c>
      <c r="AC77" s="34">
        <v>0.64935064935064934</v>
      </c>
      <c r="AD77" s="34">
        <v>7.7922077922077906E-2</v>
      </c>
      <c r="AE77" s="35">
        <v>1.3111481422230893</v>
      </c>
      <c r="AG77" s="36">
        <v>120000</v>
      </c>
    </row>
    <row r="78" spans="1:33" ht="56.25" x14ac:dyDescent="0.2">
      <c r="A78" s="12">
        <v>73</v>
      </c>
      <c r="B78" s="7" t="s">
        <v>138</v>
      </c>
      <c r="C78" s="7"/>
      <c r="D78" s="8" t="s">
        <v>139</v>
      </c>
      <c r="E78" s="8" t="s">
        <v>45</v>
      </c>
      <c r="F78" s="8" t="s">
        <v>29</v>
      </c>
      <c r="G78" s="8" t="s">
        <v>25</v>
      </c>
      <c r="H78" s="9">
        <v>2</v>
      </c>
      <c r="I78" s="9">
        <f>J78+K78+L78</f>
        <v>30</v>
      </c>
      <c r="J78" s="9">
        <v>30</v>
      </c>
      <c r="K78" s="9"/>
      <c r="L78" s="13"/>
      <c r="M78" s="10">
        <f>N78+O78</f>
        <v>75000</v>
      </c>
      <c r="N78" s="10">
        <v>75000</v>
      </c>
      <c r="O78" s="10"/>
      <c r="P78" s="10">
        <f>Q78+R78</f>
        <v>300000</v>
      </c>
      <c r="Q78" s="10">
        <v>300000</v>
      </c>
      <c r="R78" s="10"/>
      <c r="S78" s="14">
        <f>M78+P78</f>
        <v>375000</v>
      </c>
      <c r="T78" s="15">
        <f>Q78/(J78+K78)</f>
        <v>10000</v>
      </c>
      <c r="U78" s="10" t="e">
        <f>R78/L78</f>
        <v>#DIV/0!</v>
      </c>
      <c r="V78" s="13" t="s">
        <v>27</v>
      </c>
      <c r="W78" s="13">
        <v>30</v>
      </c>
      <c r="X78" s="13">
        <v>5</v>
      </c>
      <c r="Y78" s="27">
        <v>15000</v>
      </c>
      <c r="Z78" s="26">
        <f t="shared" si="28"/>
        <v>315000</v>
      </c>
      <c r="AA78" s="33">
        <v>4.5</v>
      </c>
      <c r="AB78" s="34">
        <v>0.86746441423108023</v>
      </c>
      <c r="AC78" s="34">
        <v>0.99881936245572611</v>
      </c>
      <c r="AD78" s="34">
        <v>0.21428571428571425</v>
      </c>
      <c r="AE78" s="35">
        <v>2.0805694909725205</v>
      </c>
      <c r="AG78" s="36">
        <v>315000</v>
      </c>
    </row>
    <row r="79" spans="1:33" ht="67.5" x14ac:dyDescent="0.2">
      <c r="A79" s="12">
        <v>74</v>
      </c>
      <c r="B79" s="7" t="s">
        <v>140</v>
      </c>
      <c r="C79" s="7"/>
      <c r="D79" s="8" t="s">
        <v>49</v>
      </c>
      <c r="E79" s="8" t="s">
        <v>45</v>
      </c>
      <c r="F79" s="8" t="s">
        <v>34</v>
      </c>
      <c r="G79" s="8" t="s">
        <v>29</v>
      </c>
      <c r="H79" s="9">
        <v>1</v>
      </c>
      <c r="I79" s="9">
        <f t="shared" ref="I79:I95" si="30">J79+K79+L79</f>
        <v>30</v>
      </c>
      <c r="J79" s="9">
        <v>30</v>
      </c>
      <c r="K79" s="9"/>
      <c r="L79" s="13"/>
      <c r="M79" s="10">
        <f t="shared" ref="M79:M95" si="31">N79+O79</f>
        <v>75000</v>
      </c>
      <c r="N79" s="10">
        <v>75000</v>
      </c>
      <c r="O79" s="10"/>
      <c r="P79" s="10">
        <f t="shared" ref="P79:P95" si="32">Q79+R79</f>
        <v>300000</v>
      </c>
      <c r="Q79" s="10">
        <v>300000</v>
      </c>
      <c r="R79" s="10"/>
      <c r="S79" s="14">
        <f t="shared" ref="S79:S95" si="33">M79+P79</f>
        <v>375000</v>
      </c>
      <c r="T79" s="15">
        <f t="shared" ref="T79:T95" si="34">Q79/(J79+K79)</f>
        <v>10000</v>
      </c>
      <c r="U79" s="10" t="e">
        <f t="shared" ref="U79:U95" si="35">R79/L79</f>
        <v>#DIV/0!</v>
      </c>
      <c r="V79" s="13" t="s">
        <v>27</v>
      </c>
      <c r="W79" s="13">
        <v>30</v>
      </c>
      <c r="X79" s="13">
        <v>3</v>
      </c>
      <c r="Y79" s="27">
        <v>9000</v>
      </c>
      <c r="Z79" s="26">
        <f>(P79*0.2)+Y79</f>
        <v>69000</v>
      </c>
      <c r="AA79" s="33">
        <v>2.4</v>
      </c>
      <c r="AB79" s="34">
        <v>0.5838754149503621</v>
      </c>
      <c r="AC79" s="34">
        <v>0.64935064935064934</v>
      </c>
      <c r="AD79" s="34">
        <v>7.7922077922077906E-2</v>
      </c>
      <c r="AE79" s="35">
        <v>1.3111481422230893</v>
      </c>
      <c r="AG79" s="36">
        <v>69000</v>
      </c>
    </row>
    <row r="80" spans="1:33" ht="45" x14ac:dyDescent="0.2">
      <c r="A80" s="12">
        <v>75</v>
      </c>
      <c r="B80" s="7" t="s">
        <v>141</v>
      </c>
      <c r="C80" s="7"/>
      <c r="D80" s="8" t="s">
        <v>142</v>
      </c>
      <c r="E80" s="8" t="s">
        <v>45</v>
      </c>
      <c r="F80" s="8" t="s">
        <v>30</v>
      </c>
      <c r="G80" s="8" t="s">
        <v>37</v>
      </c>
      <c r="H80" s="9">
        <v>2</v>
      </c>
      <c r="I80" s="9">
        <f t="shared" si="30"/>
        <v>30</v>
      </c>
      <c r="J80" s="9">
        <v>30</v>
      </c>
      <c r="K80" s="9"/>
      <c r="L80" s="13"/>
      <c r="M80" s="10">
        <f t="shared" si="31"/>
        <v>75000</v>
      </c>
      <c r="N80" s="10">
        <v>75000</v>
      </c>
      <c r="O80" s="10"/>
      <c r="P80" s="10">
        <f t="shared" si="32"/>
        <v>300000</v>
      </c>
      <c r="Q80" s="10">
        <v>300000</v>
      </c>
      <c r="R80" s="10"/>
      <c r="S80" s="14">
        <f t="shared" si="33"/>
        <v>375000</v>
      </c>
      <c r="T80" s="15">
        <f t="shared" si="34"/>
        <v>10000</v>
      </c>
      <c r="U80" s="10" t="e">
        <f t="shared" si="35"/>
        <v>#DIV/0!</v>
      </c>
      <c r="V80" s="13" t="s">
        <v>27</v>
      </c>
      <c r="W80" s="13">
        <v>30</v>
      </c>
      <c r="X80" s="13">
        <v>3</v>
      </c>
      <c r="Y80" s="27">
        <v>9000</v>
      </c>
      <c r="Z80" s="26">
        <f t="shared" si="28"/>
        <v>309000</v>
      </c>
      <c r="AA80" s="33">
        <v>4.2</v>
      </c>
      <c r="AB80" s="34">
        <v>0.82753936669037764</v>
      </c>
      <c r="AC80" s="34">
        <v>0.99763872491145222</v>
      </c>
      <c r="AD80" s="34">
        <v>0.19480519480519479</v>
      </c>
      <c r="AE80" s="35">
        <v>2.0199832864070246</v>
      </c>
      <c r="AG80" s="36">
        <v>309000</v>
      </c>
    </row>
    <row r="81" spans="1:33" ht="56.25" x14ac:dyDescent="0.2">
      <c r="A81" s="12">
        <v>76</v>
      </c>
      <c r="B81" s="7" t="s">
        <v>143</v>
      </c>
      <c r="C81" s="7"/>
      <c r="D81" s="8" t="s">
        <v>144</v>
      </c>
      <c r="E81" s="8" t="s">
        <v>45</v>
      </c>
      <c r="F81" s="8" t="s">
        <v>80</v>
      </c>
      <c r="G81" s="8" t="s">
        <v>25</v>
      </c>
      <c r="H81" s="9">
        <v>3</v>
      </c>
      <c r="I81" s="9">
        <f t="shared" si="30"/>
        <v>14</v>
      </c>
      <c r="J81" s="9"/>
      <c r="K81" s="9">
        <v>14</v>
      </c>
      <c r="L81" s="13"/>
      <c r="M81" s="10">
        <f t="shared" si="31"/>
        <v>23661</v>
      </c>
      <c r="N81" s="10">
        <v>23661</v>
      </c>
      <c r="O81" s="10"/>
      <c r="P81" s="10">
        <f t="shared" si="32"/>
        <v>92441</v>
      </c>
      <c r="Q81" s="10">
        <v>92441</v>
      </c>
      <c r="R81" s="10"/>
      <c r="S81" s="14">
        <f t="shared" si="33"/>
        <v>116102</v>
      </c>
      <c r="T81" s="15">
        <f t="shared" si="34"/>
        <v>6602.9285714285716</v>
      </c>
      <c r="U81" s="10" t="e">
        <f t="shared" si="35"/>
        <v>#DIV/0!</v>
      </c>
      <c r="V81" s="13" t="s">
        <v>27</v>
      </c>
      <c r="W81" s="13">
        <v>14</v>
      </c>
      <c r="X81" s="13">
        <v>4</v>
      </c>
      <c r="Y81" s="27">
        <v>5600</v>
      </c>
      <c r="Z81" s="26">
        <f t="shared" si="28"/>
        <v>98041</v>
      </c>
      <c r="AA81" s="33">
        <v>5.7</v>
      </c>
      <c r="AB81" s="34">
        <v>0.93201255001990424</v>
      </c>
      <c r="AC81" s="34">
        <v>0.99763872491145222</v>
      </c>
      <c r="AD81" s="34">
        <v>0.29220779220779219</v>
      </c>
      <c r="AE81" s="35">
        <v>2.2218590671391487</v>
      </c>
      <c r="AF81" s="36">
        <v>98041</v>
      </c>
    </row>
    <row r="82" spans="1:33" ht="67.5" x14ac:dyDescent="0.2">
      <c r="A82" s="12">
        <v>77</v>
      </c>
      <c r="B82" s="7" t="s">
        <v>145</v>
      </c>
      <c r="C82" s="7"/>
      <c r="D82" s="8" t="s">
        <v>146</v>
      </c>
      <c r="E82" s="8" t="s">
        <v>45</v>
      </c>
      <c r="F82" s="8" t="s">
        <v>30</v>
      </c>
      <c r="G82" s="8" t="s">
        <v>38</v>
      </c>
      <c r="H82" s="9">
        <v>2</v>
      </c>
      <c r="I82" s="9">
        <f t="shared" si="30"/>
        <v>20</v>
      </c>
      <c r="J82" s="9">
        <v>20</v>
      </c>
      <c r="K82" s="9"/>
      <c r="L82" s="13"/>
      <c r="M82" s="10">
        <f t="shared" si="31"/>
        <v>150000</v>
      </c>
      <c r="N82" s="10">
        <v>150000</v>
      </c>
      <c r="O82" s="10"/>
      <c r="P82" s="10">
        <f t="shared" si="32"/>
        <v>200000</v>
      </c>
      <c r="Q82" s="10">
        <v>200000</v>
      </c>
      <c r="R82" s="10"/>
      <c r="S82" s="14">
        <f t="shared" si="33"/>
        <v>350000</v>
      </c>
      <c r="T82" s="15">
        <f t="shared" si="34"/>
        <v>10000</v>
      </c>
      <c r="U82" s="10" t="e">
        <f t="shared" si="35"/>
        <v>#DIV/0!</v>
      </c>
      <c r="V82" s="13" t="s">
        <v>27</v>
      </c>
      <c r="W82" s="13">
        <v>20</v>
      </c>
      <c r="X82" s="13">
        <v>2</v>
      </c>
      <c r="Y82" s="27">
        <v>4000</v>
      </c>
      <c r="Z82" s="26">
        <f t="shared" si="28"/>
        <v>204000</v>
      </c>
      <c r="AA82" s="33">
        <v>4.2</v>
      </c>
      <c r="AB82" s="34">
        <v>0.81292342195019396</v>
      </c>
      <c r="AC82" s="34">
        <v>0.98701298701298701</v>
      </c>
      <c r="AD82" s="34">
        <v>0.19480519480519479</v>
      </c>
      <c r="AE82" s="35">
        <v>1.9947416037683756</v>
      </c>
      <c r="AG82" s="36">
        <v>204000</v>
      </c>
    </row>
    <row r="83" spans="1:33" ht="45" x14ac:dyDescent="0.2">
      <c r="A83" s="12">
        <v>78</v>
      </c>
      <c r="B83" s="7" t="s">
        <v>147</v>
      </c>
      <c r="C83" s="7"/>
      <c r="D83" s="8" t="s">
        <v>49</v>
      </c>
      <c r="E83" s="8" t="s">
        <v>45</v>
      </c>
      <c r="F83" s="8" t="s">
        <v>34</v>
      </c>
      <c r="G83" s="8" t="s">
        <v>29</v>
      </c>
      <c r="H83" s="9">
        <v>1</v>
      </c>
      <c r="I83" s="9">
        <f t="shared" si="30"/>
        <v>50</v>
      </c>
      <c r="J83" s="9">
        <v>50</v>
      </c>
      <c r="K83" s="9"/>
      <c r="L83" s="13"/>
      <c r="M83" s="10">
        <f t="shared" si="31"/>
        <v>125000</v>
      </c>
      <c r="N83" s="10">
        <v>125000</v>
      </c>
      <c r="O83" s="10"/>
      <c r="P83" s="10">
        <f t="shared" si="32"/>
        <v>500000</v>
      </c>
      <c r="Q83" s="10">
        <v>500000</v>
      </c>
      <c r="R83" s="10"/>
      <c r="S83" s="14">
        <f t="shared" si="33"/>
        <v>625000</v>
      </c>
      <c r="T83" s="15">
        <f t="shared" si="34"/>
        <v>10000</v>
      </c>
      <c r="U83" s="10" t="e">
        <f t="shared" si="35"/>
        <v>#DIV/0!</v>
      </c>
      <c r="V83" s="13" t="s">
        <v>27</v>
      </c>
      <c r="W83" s="13">
        <v>50</v>
      </c>
      <c r="X83" s="13">
        <v>8</v>
      </c>
      <c r="Y83" s="27">
        <v>40000</v>
      </c>
      <c r="Z83" s="26">
        <f t="shared" ref="Z83:Z86" si="36">(P83*0.2)+Y83</f>
        <v>140000</v>
      </c>
      <c r="AA83" s="33">
        <v>2.4</v>
      </c>
      <c r="AB83" s="34">
        <v>0.5838754149503621</v>
      </c>
      <c r="AC83" s="34">
        <v>0.64935064935064934</v>
      </c>
      <c r="AD83" s="34">
        <v>7.7922077922077906E-2</v>
      </c>
      <c r="AE83" s="35">
        <v>1.3111481422230893</v>
      </c>
      <c r="AG83" s="36">
        <v>140000</v>
      </c>
    </row>
    <row r="84" spans="1:33" ht="56.25" x14ac:dyDescent="0.2">
      <c r="A84" s="12">
        <v>79</v>
      </c>
      <c r="B84" s="7" t="s">
        <v>148</v>
      </c>
      <c r="C84" s="7"/>
      <c r="D84" s="8" t="s">
        <v>49</v>
      </c>
      <c r="E84" s="8" t="s">
        <v>45</v>
      </c>
      <c r="F84" s="8" t="s">
        <v>34</v>
      </c>
      <c r="G84" s="8" t="s">
        <v>29</v>
      </c>
      <c r="H84" s="9">
        <v>1</v>
      </c>
      <c r="I84" s="9">
        <f t="shared" si="30"/>
        <v>50</v>
      </c>
      <c r="J84" s="9">
        <v>50</v>
      </c>
      <c r="K84" s="9"/>
      <c r="L84" s="13"/>
      <c r="M84" s="10">
        <f t="shared" si="31"/>
        <v>125000</v>
      </c>
      <c r="N84" s="10">
        <v>125000</v>
      </c>
      <c r="O84" s="10"/>
      <c r="P84" s="10">
        <f t="shared" si="32"/>
        <v>500000</v>
      </c>
      <c r="Q84" s="10">
        <v>500000</v>
      </c>
      <c r="R84" s="10"/>
      <c r="S84" s="14">
        <f t="shared" si="33"/>
        <v>625000</v>
      </c>
      <c r="T84" s="15">
        <f t="shared" si="34"/>
        <v>10000</v>
      </c>
      <c r="U84" s="10" t="e">
        <f t="shared" si="35"/>
        <v>#DIV/0!</v>
      </c>
      <c r="V84" s="13" t="s">
        <v>27</v>
      </c>
      <c r="W84" s="13">
        <v>50</v>
      </c>
      <c r="X84" s="13">
        <v>8</v>
      </c>
      <c r="Y84" s="27">
        <v>40000</v>
      </c>
      <c r="Z84" s="26">
        <f t="shared" si="36"/>
        <v>140000</v>
      </c>
      <c r="AA84" s="33">
        <v>2.4</v>
      </c>
      <c r="AB84" s="34">
        <v>0.5838754149503621</v>
      </c>
      <c r="AC84" s="34">
        <v>0.64935064935064934</v>
      </c>
      <c r="AD84" s="34">
        <v>7.7922077922077906E-2</v>
      </c>
      <c r="AE84" s="35">
        <v>1.3111481422230893</v>
      </c>
      <c r="AG84" s="36">
        <v>140000</v>
      </c>
    </row>
    <row r="85" spans="1:33" ht="67.5" x14ac:dyDescent="0.2">
      <c r="A85" s="12">
        <v>80</v>
      </c>
      <c r="B85" s="7" t="s">
        <v>149</v>
      </c>
      <c r="C85" s="7"/>
      <c r="D85" s="8" t="s">
        <v>49</v>
      </c>
      <c r="E85" s="8" t="s">
        <v>45</v>
      </c>
      <c r="F85" s="8" t="s">
        <v>34</v>
      </c>
      <c r="G85" s="8" t="s">
        <v>29</v>
      </c>
      <c r="H85" s="9">
        <v>1</v>
      </c>
      <c r="I85" s="9">
        <f t="shared" si="30"/>
        <v>10</v>
      </c>
      <c r="J85" s="9">
        <v>10</v>
      </c>
      <c r="K85" s="9"/>
      <c r="L85" s="13"/>
      <c r="M85" s="10">
        <f t="shared" si="31"/>
        <v>25000</v>
      </c>
      <c r="N85" s="10">
        <v>25000</v>
      </c>
      <c r="O85" s="10"/>
      <c r="P85" s="10">
        <f t="shared" si="32"/>
        <v>100000</v>
      </c>
      <c r="Q85" s="10">
        <v>100000</v>
      </c>
      <c r="R85" s="10"/>
      <c r="S85" s="14">
        <f t="shared" si="33"/>
        <v>125000</v>
      </c>
      <c r="T85" s="15">
        <f t="shared" si="34"/>
        <v>10000</v>
      </c>
      <c r="U85" s="10" t="e">
        <f t="shared" si="35"/>
        <v>#DIV/0!</v>
      </c>
      <c r="V85" s="13" t="s">
        <v>27</v>
      </c>
      <c r="W85" s="13">
        <v>10</v>
      </c>
      <c r="X85" s="13">
        <v>1</v>
      </c>
      <c r="Y85" s="27">
        <v>1000</v>
      </c>
      <c r="Z85" s="26">
        <f t="shared" si="36"/>
        <v>21000</v>
      </c>
      <c r="AA85" s="33">
        <v>2.4</v>
      </c>
      <c r="AB85" s="34">
        <v>0.5838754149503621</v>
      </c>
      <c r="AC85" s="34">
        <v>0.64935064935064934</v>
      </c>
      <c r="AD85" s="34">
        <v>7.7922077922077906E-2</v>
      </c>
      <c r="AE85" s="35">
        <v>1.3111481422230893</v>
      </c>
      <c r="AG85" s="36">
        <v>21000</v>
      </c>
    </row>
    <row r="86" spans="1:33" ht="33.75" x14ac:dyDescent="0.2">
      <c r="A86" s="12">
        <v>81</v>
      </c>
      <c r="B86" s="7" t="s">
        <v>150</v>
      </c>
      <c r="C86" s="7"/>
      <c r="D86" s="8" t="s">
        <v>49</v>
      </c>
      <c r="E86" s="8" t="s">
        <v>45</v>
      </c>
      <c r="F86" s="8" t="s">
        <v>34</v>
      </c>
      <c r="G86" s="8" t="s">
        <v>29</v>
      </c>
      <c r="H86" s="9">
        <v>1</v>
      </c>
      <c r="I86" s="9">
        <f t="shared" si="30"/>
        <v>17</v>
      </c>
      <c r="J86" s="9">
        <v>17</v>
      </c>
      <c r="K86" s="9"/>
      <c r="L86" s="13"/>
      <c r="M86" s="10">
        <f t="shared" si="31"/>
        <v>25590</v>
      </c>
      <c r="N86" s="10">
        <v>25590</v>
      </c>
      <c r="O86" s="10"/>
      <c r="P86" s="10">
        <f t="shared" si="32"/>
        <v>102360</v>
      </c>
      <c r="Q86" s="10">
        <v>102360</v>
      </c>
      <c r="R86" s="10"/>
      <c r="S86" s="14">
        <f t="shared" si="33"/>
        <v>127950</v>
      </c>
      <c r="T86" s="15">
        <f t="shared" si="34"/>
        <v>6021.1764705882351</v>
      </c>
      <c r="U86" s="10" t="e">
        <f t="shared" si="35"/>
        <v>#DIV/0!</v>
      </c>
      <c r="V86" s="13" t="s">
        <v>27</v>
      </c>
      <c r="W86" s="13">
        <v>17</v>
      </c>
      <c r="X86" s="13">
        <v>5</v>
      </c>
      <c r="Y86" s="27">
        <v>8500</v>
      </c>
      <c r="Z86" s="26">
        <f t="shared" si="36"/>
        <v>28972</v>
      </c>
      <c r="AA86" s="33">
        <v>2.4</v>
      </c>
      <c r="AB86" s="34">
        <v>0.5838754149503621</v>
      </c>
      <c r="AC86" s="34">
        <v>0.64935064935064934</v>
      </c>
      <c r="AD86" s="34">
        <v>7.7922077922077906E-2</v>
      </c>
      <c r="AE86" s="35">
        <v>1.3111481422230893</v>
      </c>
      <c r="AG86" s="36">
        <v>28972</v>
      </c>
    </row>
    <row r="87" spans="1:33" ht="33.75" x14ac:dyDescent="0.2">
      <c r="A87" s="12">
        <v>82</v>
      </c>
      <c r="B87" s="7" t="s">
        <v>151</v>
      </c>
      <c r="C87" s="7"/>
      <c r="D87" s="8" t="s">
        <v>152</v>
      </c>
      <c r="E87" s="8" t="s">
        <v>45</v>
      </c>
      <c r="F87" s="8" t="s">
        <v>40</v>
      </c>
      <c r="G87" s="8" t="s">
        <v>40</v>
      </c>
      <c r="H87" s="9">
        <v>2</v>
      </c>
      <c r="I87" s="9">
        <f t="shared" si="30"/>
        <v>8</v>
      </c>
      <c r="J87" s="9"/>
      <c r="K87" s="9"/>
      <c r="L87" s="13">
        <v>8</v>
      </c>
      <c r="M87" s="10">
        <f t="shared" si="31"/>
        <v>10000</v>
      </c>
      <c r="N87" s="10"/>
      <c r="O87" s="10">
        <v>10000</v>
      </c>
      <c r="P87" s="10">
        <f t="shared" si="32"/>
        <v>40000</v>
      </c>
      <c r="Q87" s="10"/>
      <c r="R87" s="10">
        <v>40000</v>
      </c>
      <c r="S87" s="14">
        <f t="shared" si="33"/>
        <v>50000</v>
      </c>
      <c r="T87" s="15" t="e">
        <f t="shared" si="34"/>
        <v>#DIV/0!</v>
      </c>
      <c r="U87" s="10">
        <f t="shared" si="35"/>
        <v>5000</v>
      </c>
      <c r="V87" s="13" t="s">
        <v>27</v>
      </c>
      <c r="W87" s="13">
        <v>8</v>
      </c>
      <c r="X87" s="13">
        <v>11</v>
      </c>
      <c r="Y87" s="27">
        <v>8800</v>
      </c>
      <c r="Z87" s="26">
        <f t="shared" si="28"/>
        <v>48800</v>
      </c>
      <c r="AA87" s="33">
        <v>7.2</v>
      </c>
      <c r="AB87" s="34">
        <v>0.92839845793215681</v>
      </c>
      <c r="AC87" s="34">
        <v>0.99881936245572611</v>
      </c>
      <c r="AD87" s="34">
        <v>0.38961038961038957</v>
      </c>
      <c r="AE87" s="35">
        <v>2.3168282099982727</v>
      </c>
      <c r="AF87" s="36">
        <v>48800</v>
      </c>
    </row>
    <row r="88" spans="1:33" ht="56.25" x14ac:dyDescent="0.2">
      <c r="A88" s="12">
        <v>83</v>
      </c>
      <c r="B88" s="7" t="s">
        <v>153</v>
      </c>
      <c r="C88" s="7"/>
      <c r="D88" s="8" t="s">
        <v>49</v>
      </c>
      <c r="E88" s="8" t="s">
        <v>45</v>
      </c>
      <c r="F88" s="8" t="s">
        <v>34</v>
      </c>
      <c r="G88" s="8" t="s">
        <v>29</v>
      </c>
      <c r="H88" s="9">
        <v>1</v>
      </c>
      <c r="I88" s="9">
        <f t="shared" si="30"/>
        <v>30</v>
      </c>
      <c r="J88" s="9">
        <v>30</v>
      </c>
      <c r="K88" s="9"/>
      <c r="L88" s="13"/>
      <c r="M88" s="10">
        <f t="shared" si="31"/>
        <v>78900</v>
      </c>
      <c r="N88" s="10">
        <v>78900</v>
      </c>
      <c r="O88" s="10"/>
      <c r="P88" s="10">
        <f t="shared" si="32"/>
        <v>289300</v>
      </c>
      <c r="Q88" s="10">
        <v>289300</v>
      </c>
      <c r="R88" s="10"/>
      <c r="S88" s="14">
        <f t="shared" si="33"/>
        <v>368200</v>
      </c>
      <c r="T88" s="15">
        <f t="shared" si="34"/>
        <v>9643.3333333333339</v>
      </c>
      <c r="U88" s="10" t="e">
        <f t="shared" si="35"/>
        <v>#DIV/0!</v>
      </c>
      <c r="V88" s="13" t="s">
        <v>27</v>
      </c>
      <c r="W88" s="13">
        <v>30</v>
      </c>
      <c r="X88" s="13">
        <v>9</v>
      </c>
      <c r="Y88" s="27">
        <v>27000</v>
      </c>
      <c r="Z88" s="26">
        <f>(P88*0.2)+Y88</f>
        <v>84860</v>
      </c>
      <c r="AA88" s="33">
        <v>2.4</v>
      </c>
      <c r="AB88" s="34">
        <v>0.5838754149503621</v>
      </c>
      <c r="AC88" s="34">
        <v>0.64935064935064934</v>
      </c>
      <c r="AD88" s="34">
        <v>7.7922077922077906E-2</v>
      </c>
      <c r="AE88" s="35">
        <v>1.3111481422230893</v>
      </c>
      <c r="AG88" s="36">
        <v>84860</v>
      </c>
    </row>
    <row r="89" spans="1:33" ht="67.5" x14ac:dyDescent="0.2">
      <c r="A89" s="12">
        <v>84</v>
      </c>
      <c r="B89" s="7" t="s">
        <v>154</v>
      </c>
      <c r="C89" s="7"/>
      <c r="D89" s="8" t="s">
        <v>155</v>
      </c>
      <c r="E89" s="8" t="s">
        <v>45</v>
      </c>
      <c r="F89" s="8" t="s">
        <v>30</v>
      </c>
      <c r="G89" s="8" t="s">
        <v>30</v>
      </c>
      <c r="H89" s="9">
        <v>3</v>
      </c>
      <c r="I89" s="9">
        <f t="shared" si="30"/>
        <v>16</v>
      </c>
      <c r="J89" s="9">
        <v>16</v>
      </c>
      <c r="K89" s="9"/>
      <c r="L89" s="13"/>
      <c r="M89" s="10">
        <f t="shared" si="31"/>
        <v>40000</v>
      </c>
      <c r="N89" s="10">
        <v>40000</v>
      </c>
      <c r="O89" s="10"/>
      <c r="P89" s="10">
        <f t="shared" si="32"/>
        <v>160000</v>
      </c>
      <c r="Q89" s="10">
        <v>160000</v>
      </c>
      <c r="R89" s="10"/>
      <c r="S89" s="14">
        <f t="shared" si="33"/>
        <v>200000</v>
      </c>
      <c r="T89" s="15">
        <f t="shared" si="34"/>
        <v>10000</v>
      </c>
      <c r="U89" s="10" t="e">
        <f t="shared" si="35"/>
        <v>#DIV/0!</v>
      </c>
      <c r="V89" s="13" t="s">
        <v>27</v>
      </c>
      <c r="W89" s="13">
        <v>16</v>
      </c>
      <c r="X89" s="13">
        <v>11</v>
      </c>
      <c r="Y89" s="27">
        <v>17600</v>
      </c>
      <c r="Z89" s="26">
        <f t="shared" si="28"/>
        <v>177600</v>
      </c>
      <c r="AA89" s="33">
        <v>4.2</v>
      </c>
      <c r="AB89" s="34">
        <v>0.94159147563150847</v>
      </c>
      <c r="AC89" s="34">
        <v>0.99763872491145222</v>
      </c>
      <c r="AD89" s="34">
        <v>0.19480519480519479</v>
      </c>
      <c r="AE89" s="35">
        <v>2.1340353953481555</v>
      </c>
      <c r="AG89" s="36">
        <v>177600</v>
      </c>
    </row>
    <row r="90" spans="1:33" ht="67.5" x14ac:dyDescent="0.2">
      <c r="A90" s="12">
        <v>85</v>
      </c>
      <c r="B90" s="7" t="s">
        <v>156</v>
      </c>
      <c r="C90" s="7"/>
      <c r="D90" s="8" t="s">
        <v>157</v>
      </c>
      <c r="E90" s="8" t="s">
        <v>45</v>
      </c>
      <c r="F90" s="8" t="s">
        <v>41</v>
      </c>
      <c r="G90" s="8" t="s">
        <v>31</v>
      </c>
      <c r="H90" s="9">
        <v>2</v>
      </c>
      <c r="I90" s="9">
        <f t="shared" si="30"/>
        <v>5</v>
      </c>
      <c r="J90" s="9">
        <v>5</v>
      </c>
      <c r="K90" s="9"/>
      <c r="L90" s="13"/>
      <c r="M90" s="10">
        <f t="shared" si="31"/>
        <v>12500</v>
      </c>
      <c r="N90" s="10">
        <v>12500</v>
      </c>
      <c r="O90" s="10"/>
      <c r="P90" s="10">
        <f t="shared" si="32"/>
        <v>50000</v>
      </c>
      <c r="Q90" s="10">
        <v>50000</v>
      </c>
      <c r="R90" s="10"/>
      <c r="S90" s="14">
        <f t="shared" si="33"/>
        <v>62500</v>
      </c>
      <c r="T90" s="15">
        <f t="shared" si="34"/>
        <v>10000</v>
      </c>
      <c r="U90" s="10" t="e">
        <f t="shared" si="35"/>
        <v>#DIV/0!</v>
      </c>
      <c r="V90" s="13" t="s">
        <v>27</v>
      </c>
      <c r="W90" s="13">
        <v>5</v>
      </c>
      <c r="X90" s="13">
        <v>11</v>
      </c>
      <c r="Y90" s="27">
        <v>5500</v>
      </c>
      <c r="Z90" s="26">
        <f t="shared" si="28"/>
        <v>55500</v>
      </c>
      <c r="AA90" s="33">
        <v>6</v>
      </c>
      <c r="AB90" s="34">
        <v>0.98252581413820494</v>
      </c>
      <c r="AC90" s="34">
        <v>1</v>
      </c>
      <c r="AD90" s="34">
        <v>0.31168831168831163</v>
      </c>
      <c r="AE90" s="35">
        <v>2.2942141258265165</v>
      </c>
      <c r="AF90" s="36">
        <v>55500</v>
      </c>
    </row>
    <row r="91" spans="1:33" ht="33.75" x14ac:dyDescent="0.2">
      <c r="A91" s="12">
        <v>86</v>
      </c>
      <c r="B91" s="7" t="s">
        <v>158</v>
      </c>
      <c r="C91" s="7"/>
      <c r="D91" s="8" t="s">
        <v>129</v>
      </c>
      <c r="E91" s="8" t="s">
        <v>45</v>
      </c>
      <c r="F91" s="8" t="s">
        <v>45</v>
      </c>
      <c r="G91" s="8" t="s">
        <v>32</v>
      </c>
      <c r="H91" s="9">
        <v>2</v>
      </c>
      <c r="I91" s="9">
        <f t="shared" si="30"/>
        <v>50</v>
      </c>
      <c r="J91" s="9">
        <v>50</v>
      </c>
      <c r="K91" s="9"/>
      <c r="L91" s="13"/>
      <c r="M91" s="10">
        <f t="shared" si="31"/>
        <v>125000</v>
      </c>
      <c r="N91" s="10">
        <v>125000</v>
      </c>
      <c r="O91" s="10"/>
      <c r="P91" s="10">
        <f t="shared" si="32"/>
        <v>500000</v>
      </c>
      <c r="Q91" s="10">
        <v>500000</v>
      </c>
      <c r="R91" s="10"/>
      <c r="S91" s="14">
        <f t="shared" si="33"/>
        <v>625000</v>
      </c>
      <c r="T91" s="15">
        <f t="shared" si="34"/>
        <v>10000</v>
      </c>
      <c r="U91" s="10" t="e">
        <f t="shared" si="35"/>
        <v>#DIV/0!</v>
      </c>
      <c r="V91" s="13" t="s">
        <v>27</v>
      </c>
      <c r="W91" s="13">
        <v>0</v>
      </c>
      <c r="X91" s="13">
        <v>0</v>
      </c>
      <c r="Y91" s="27">
        <v>0</v>
      </c>
      <c r="Z91" s="26">
        <f>(P91*0.2)+Y91</f>
        <v>100000</v>
      </c>
      <c r="AA91" s="33">
        <v>7.4</v>
      </c>
      <c r="AB91" s="34">
        <v>-1.7474185861795059E-2</v>
      </c>
      <c r="AC91" s="34">
        <v>0.99763872491145222</v>
      </c>
      <c r="AD91" s="34">
        <v>0.40259740259740256</v>
      </c>
      <c r="AE91" s="35">
        <v>1.3827619416470598</v>
      </c>
      <c r="AF91" s="36">
        <v>100000</v>
      </c>
    </row>
    <row r="92" spans="1:33" ht="45" x14ac:dyDescent="0.2">
      <c r="A92" s="12">
        <v>87</v>
      </c>
      <c r="B92" s="7" t="s">
        <v>159</v>
      </c>
      <c r="C92" s="7"/>
      <c r="D92" s="8" t="s">
        <v>160</v>
      </c>
      <c r="E92" s="8" t="s">
        <v>45</v>
      </c>
      <c r="F92" s="8" t="s">
        <v>37</v>
      </c>
      <c r="G92" s="8" t="s">
        <v>30</v>
      </c>
      <c r="H92" s="9">
        <v>2</v>
      </c>
      <c r="I92" s="9">
        <f t="shared" si="30"/>
        <v>15</v>
      </c>
      <c r="J92" s="9">
        <v>15</v>
      </c>
      <c r="K92" s="9"/>
      <c r="L92" s="13"/>
      <c r="M92" s="10">
        <f t="shared" si="31"/>
        <v>37500</v>
      </c>
      <c r="N92" s="10">
        <v>37500</v>
      </c>
      <c r="O92" s="10"/>
      <c r="P92" s="10">
        <f t="shared" si="32"/>
        <v>150000</v>
      </c>
      <c r="Q92" s="10">
        <v>150000</v>
      </c>
      <c r="R92" s="10"/>
      <c r="S92" s="14">
        <f t="shared" si="33"/>
        <v>187500</v>
      </c>
      <c r="T92" s="15">
        <f t="shared" si="34"/>
        <v>10000</v>
      </c>
      <c r="U92" s="10" t="e">
        <f t="shared" si="35"/>
        <v>#DIV/0!</v>
      </c>
      <c r="V92" s="13" t="s">
        <v>27</v>
      </c>
      <c r="W92" s="13">
        <v>15</v>
      </c>
      <c r="X92" s="13">
        <v>4</v>
      </c>
      <c r="Y92" s="27">
        <v>6000</v>
      </c>
      <c r="Z92" s="26">
        <f t="shared" si="28"/>
        <v>156000</v>
      </c>
      <c r="AA92" s="33">
        <v>7.6</v>
      </c>
      <c r="AB92" s="34">
        <v>0.89823856468719343</v>
      </c>
      <c r="AC92" s="34">
        <v>0.99881936245572611</v>
      </c>
      <c r="AD92" s="34">
        <v>0.4155844155844155</v>
      </c>
      <c r="AE92" s="35">
        <v>2.3126423427273348</v>
      </c>
      <c r="AF92" s="36">
        <v>156000</v>
      </c>
    </row>
    <row r="93" spans="1:33" ht="56.25" x14ac:dyDescent="0.2">
      <c r="A93" s="12">
        <v>88</v>
      </c>
      <c r="B93" s="7" t="s">
        <v>161</v>
      </c>
      <c r="C93" s="7"/>
      <c r="D93" s="8" t="s">
        <v>162</v>
      </c>
      <c r="E93" s="8" t="s">
        <v>45</v>
      </c>
      <c r="F93" s="8" t="s">
        <v>37</v>
      </c>
      <c r="G93" s="8" t="s">
        <v>37</v>
      </c>
      <c r="H93" s="9">
        <v>2</v>
      </c>
      <c r="I93" s="9">
        <f t="shared" si="30"/>
        <v>17</v>
      </c>
      <c r="J93" s="9">
        <v>17</v>
      </c>
      <c r="K93" s="9"/>
      <c r="L93" s="13"/>
      <c r="M93" s="10">
        <f t="shared" si="31"/>
        <v>42500</v>
      </c>
      <c r="N93" s="10">
        <v>42500</v>
      </c>
      <c r="O93" s="10"/>
      <c r="P93" s="10">
        <f t="shared" si="32"/>
        <v>170000</v>
      </c>
      <c r="Q93" s="10">
        <v>170000</v>
      </c>
      <c r="R93" s="10"/>
      <c r="S93" s="14">
        <f t="shared" si="33"/>
        <v>212500</v>
      </c>
      <c r="T93" s="15">
        <f t="shared" si="34"/>
        <v>10000</v>
      </c>
      <c r="U93" s="10" t="e">
        <f t="shared" si="35"/>
        <v>#DIV/0!</v>
      </c>
      <c r="V93" s="13" t="s">
        <v>27</v>
      </c>
      <c r="W93" s="13">
        <v>17</v>
      </c>
      <c r="X93" s="13">
        <v>7</v>
      </c>
      <c r="Y93" s="27">
        <v>11900</v>
      </c>
      <c r="Z93" s="26">
        <f t="shared" si="28"/>
        <v>181900</v>
      </c>
      <c r="AA93" s="33">
        <v>7.6</v>
      </c>
      <c r="AB93" s="34">
        <v>0.87291005540142175</v>
      </c>
      <c r="AC93" s="34">
        <v>0.99645808736717822</v>
      </c>
      <c r="AD93" s="34">
        <v>0.4155844155844155</v>
      </c>
      <c r="AE93" s="35">
        <v>2.2849525583530155</v>
      </c>
      <c r="AF93" s="36">
        <v>181900</v>
      </c>
    </row>
    <row r="94" spans="1:33" ht="78.75" x14ac:dyDescent="0.2">
      <c r="A94" s="12">
        <v>89</v>
      </c>
      <c r="B94" s="11" t="s">
        <v>163</v>
      </c>
      <c r="C94" s="11"/>
      <c r="D94" s="8" t="s">
        <v>162</v>
      </c>
      <c r="E94" s="8" t="s">
        <v>45</v>
      </c>
      <c r="F94" s="8" t="s">
        <v>37</v>
      </c>
      <c r="G94" s="8" t="s">
        <v>37</v>
      </c>
      <c r="H94" s="9">
        <v>2</v>
      </c>
      <c r="I94" s="9">
        <f t="shared" si="30"/>
        <v>40</v>
      </c>
      <c r="J94" s="9">
        <v>40</v>
      </c>
      <c r="K94" s="9"/>
      <c r="L94" s="13"/>
      <c r="M94" s="10">
        <f t="shared" si="31"/>
        <v>86666</v>
      </c>
      <c r="N94" s="10">
        <v>86666</v>
      </c>
      <c r="O94" s="10"/>
      <c r="P94" s="10">
        <f t="shared" si="32"/>
        <v>242146</v>
      </c>
      <c r="Q94" s="10">
        <v>242146</v>
      </c>
      <c r="R94" s="10"/>
      <c r="S94" s="14">
        <f t="shared" si="33"/>
        <v>328812</v>
      </c>
      <c r="T94" s="15">
        <f t="shared" si="34"/>
        <v>6053.65</v>
      </c>
      <c r="U94" s="10" t="e">
        <f t="shared" si="35"/>
        <v>#DIV/0!</v>
      </c>
      <c r="V94" s="16" t="s">
        <v>27</v>
      </c>
      <c r="W94" s="13">
        <v>0</v>
      </c>
      <c r="X94" s="13">
        <v>0</v>
      </c>
      <c r="Y94" s="27">
        <v>0</v>
      </c>
      <c r="Z94" s="26">
        <f t="shared" si="28"/>
        <v>242146</v>
      </c>
      <c r="AA94" s="33">
        <v>7.6</v>
      </c>
      <c r="AB94" s="34">
        <v>0.87291005540142175</v>
      </c>
      <c r="AC94" s="34">
        <v>0.99645808736717822</v>
      </c>
      <c r="AD94" s="34">
        <v>0.4155844155844155</v>
      </c>
      <c r="AE94" s="35">
        <v>2.2849525583530155</v>
      </c>
      <c r="AF94" s="36">
        <v>242146</v>
      </c>
    </row>
    <row r="95" spans="1:33" ht="57" thickBot="1" x14ac:dyDescent="0.25">
      <c r="A95" s="12">
        <v>90</v>
      </c>
      <c r="B95" s="7" t="s">
        <v>164</v>
      </c>
      <c r="C95" s="11"/>
      <c r="D95" s="8" t="s">
        <v>49</v>
      </c>
      <c r="E95" s="8" t="s">
        <v>45</v>
      </c>
      <c r="F95" s="8" t="s">
        <v>34</v>
      </c>
      <c r="G95" s="8" t="s">
        <v>29</v>
      </c>
      <c r="H95" s="9">
        <v>1</v>
      </c>
      <c r="I95" s="53">
        <f t="shared" si="30"/>
        <v>25</v>
      </c>
      <c r="J95" s="9">
        <v>25</v>
      </c>
      <c r="K95" s="9"/>
      <c r="L95" s="13"/>
      <c r="M95" s="10">
        <f t="shared" si="31"/>
        <v>62500</v>
      </c>
      <c r="N95" s="10">
        <v>62500</v>
      </c>
      <c r="O95" s="10"/>
      <c r="P95" s="51">
        <f t="shared" si="32"/>
        <v>250000</v>
      </c>
      <c r="Q95" s="10">
        <v>250000</v>
      </c>
      <c r="R95" s="10"/>
      <c r="S95" s="14">
        <f t="shared" si="33"/>
        <v>312500</v>
      </c>
      <c r="T95" s="15">
        <f t="shared" si="34"/>
        <v>10000</v>
      </c>
      <c r="U95" s="10" t="e">
        <f t="shared" si="35"/>
        <v>#DIV/0!</v>
      </c>
      <c r="V95" s="16" t="s">
        <v>27</v>
      </c>
      <c r="W95" s="13">
        <v>25</v>
      </c>
      <c r="X95" s="13">
        <v>3</v>
      </c>
      <c r="Y95" s="27">
        <v>7500</v>
      </c>
      <c r="Z95" s="54">
        <f>(P95*0.2)+Y95</f>
        <v>57500</v>
      </c>
      <c r="AA95" s="33">
        <v>2.4</v>
      </c>
      <c r="AB95" s="34">
        <v>0.5838754149503621</v>
      </c>
      <c r="AC95" s="34">
        <v>0.64935064935064934</v>
      </c>
      <c r="AD95" s="34">
        <v>7.7922077922077906E-2</v>
      </c>
      <c r="AE95" s="35">
        <v>1.3111481422230893</v>
      </c>
      <c r="AF95" s="56"/>
      <c r="AG95" s="56">
        <v>57500</v>
      </c>
    </row>
    <row r="96" spans="1:33" ht="12.75" thickBot="1" x14ac:dyDescent="0.25">
      <c r="I96" s="52">
        <f>SUM(I6:I95)</f>
        <v>2224</v>
      </c>
      <c r="P96" s="52">
        <f>SUM(P6:P95)</f>
        <v>20136124</v>
      </c>
      <c r="Y96" s="55">
        <f>SUM(Y6:Y95)</f>
        <v>992400</v>
      </c>
      <c r="Z96" s="55">
        <f>SUM(Z6:Z95)</f>
        <v>11220488.800000001</v>
      </c>
      <c r="AA96" s="41"/>
      <c r="AB96" s="42"/>
      <c r="AC96" s="42"/>
      <c r="AD96" s="42"/>
      <c r="AE96" s="42"/>
      <c r="AF96" s="57">
        <f>SUM(AF6:AF95)</f>
        <v>2748290.6257261196</v>
      </c>
      <c r="AG96" s="58">
        <f>SUM(AG6:AG95)</f>
        <v>8472198.1742738802</v>
      </c>
    </row>
    <row r="97" spans="27:33" x14ac:dyDescent="0.2">
      <c r="AA97" s="41"/>
      <c r="AB97" s="42"/>
      <c r="AC97" s="42"/>
      <c r="AD97" s="42"/>
      <c r="AE97" s="42"/>
      <c r="AF97" s="43"/>
      <c r="AG97" s="43"/>
    </row>
    <row r="98" spans="27:33" x14ac:dyDescent="0.2">
      <c r="AA98" s="41"/>
      <c r="AB98" s="42"/>
      <c r="AC98" s="42"/>
      <c r="AD98" s="42"/>
      <c r="AE98" s="42"/>
      <c r="AF98" s="43"/>
      <c r="AG98" s="43"/>
    </row>
    <row r="99" spans="27:33" x14ac:dyDescent="0.2">
      <c r="AA99" s="41"/>
      <c r="AB99" s="42"/>
      <c r="AC99" s="42"/>
      <c r="AD99" s="42"/>
      <c r="AE99" s="42"/>
      <c r="AF99" s="43"/>
      <c r="AG99" s="43"/>
    </row>
    <row r="100" spans="27:33" x14ac:dyDescent="0.2">
      <c r="AA100" s="41"/>
      <c r="AB100" s="42"/>
      <c r="AC100" s="42"/>
      <c r="AD100" s="42"/>
      <c r="AE100" s="42"/>
      <c r="AF100" s="43"/>
      <c r="AG100" s="43"/>
    </row>
    <row r="101" spans="27:33" x14ac:dyDescent="0.2">
      <c r="AA101" s="41"/>
      <c r="AB101" s="42"/>
      <c r="AC101" s="42"/>
      <c r="AD101" s="42"/>
      <c r="AE101" s="42"/>
      <c r="AF101" s="43"/>
      <c r="AG101" s="43"/>
    </row>
    <row r="102" spans="27:33" x14ac:dyDescent="0.2">
      <c r="AA102" s="41"/>
      <c r="AB102" s="42"/>
      <c r="AC102" s="42"/>
      <c r="AD102" s="42"/>
      <c r="AE102" s="42"/>
      <c r="AF102" s="43"/>
      <c r="AG102" s="43"/>
    </row>
    <row r="103" spans="27:33" x14ac:dyDescent="0.2">
      <c r="AA103" s="41"/>
      <c r="AB103" s="42"/>
      <c r="AC103" s="42"/>
      <c r="AD103" s="42"/>
      <c r="AE103" s="42"/>
      <c r="AF103" s="43"/>
      <c r="AG103" s="43"/>
    </row>
    <row r="104" spans="27:33" x14ac:dyDescent="0.2">
      <c r="AA104" s="41"/>
      <c r="AB104" s="42"/>
      <c r="AC104" s="42"/>
      <c r="AD104" s="42"/>
      <c r="AE104" s="42"/>
      <c r="AF104" s="43"/>
      <c r="AG104" s="43"/>
    </row>
    <row r="105" spans="27:33" x14ac:dyDescent="0.2">
      <c r="AA105" s="41"/>
      <c r="AB105" s="42"/>
      <c r="AC105" s="42"/>
      <c r="AD105" s="42"/>
      <c r="AE105" s="42"/>
      <c r="AF105" s="43"/>
      <c r="AG105" s="43"/>
    </row>
    <row r="106" spans="27:33" x14ac:dyDescent="0.2">
      <c r="AA106" s="41"/>
      <c r="AB106" s="42"/>
      <c r="AC106" s="42"/>
      <c r="AD106" s="42"/>
      <c r="AE106" s="42"/>
      <c r="AF106" s="43"/>
      <c r="AG106" s="43"/>
    </row>
    <row r="107" spans="27:33" x14ac:dyDescent="0.2">
      <c r="AA107" s="41"/>
      <c r="AB107" s="42"/>
      <c r="AC107" s="42"/>
      <c r="AD107" s="42"/>
      <c r="AE107" s="42"/>
      <c r="AF107" s="43"/>
      <c r="AG107" s="43"/>
    </row>
    <row r="108" spans="27:33" x14ac:dyDescent="0.2">
      <c r="AA108" s="41"/>
      <c r="AB108" s="42"/>
      <c r="AC108" s="42"/>
      <c r="AD108" s="42"/>
      <c r="AE108" s="42"/>
      <c r="AF108" s="43"/>
      <c r="AG108" s="43"/>
    </row>
    <row r="109" spans="27:33" x14ac:dyDescent="0.2">
      <c r="AA109" s="41"/>
      <c r="AB109" s="42"/>
      <c r="AC109" s="42"/>
      <c r="AD109" s="42"/>
      <c r="AE109" s="42"/>
      <c r="AF109" s="43"/>
      <c r="AG109" s="43"/>
    </row>
    <row r="110" spans="27:33" x14ac:dyDescent="0.2">
      <c r="AA110" s="41"/>
      <c r="AB110" s="42"/>
      <c r="AC110" s="42"/>
      <c r="AD110" s="42"/>
      <c r="AE110" s="42"/>
      <c r="AF110" s="43"/>
      <c r="AG110" s="43"/>
    </row>
    <row r="111" spans="27:33" x14ac:dyDescent="0.2">
      <c r="AA111" s="41"/>
      <c r="AB111" s="42"/>
      <c r="AC111" s="42"/>
      <c r="AD111" s="42"/>
      <c r="AE111" s="42"/>
      <c r="AF111" s="43"/>
      <c r="AG111" s="43"/>
    </row>
    <row r="112" spans="27:33" x14ac:dyDescent="0.2">
      <c r="AA112" s="41"/>
      <c r="AB112" s="42"/>
      <c r="AC112" s="42"/>
      <c r="AD112" s="42"/>
      <c r="AE112" s="42"/>
      <c r="AF112" s="43"/>
      <c r="AG112" s="43"/>
    </row>
    <row r="113" spans="27:33" x14ac:dyDescent="0.2">
      <c r="AA113" s="41"/>
      <c r="AB113" s="42"/>
      <c r="AC113" s="42"/>
      <c r="AD113" s="42"/>
      <c r="AE113" s="42"/>
      <c r="AF113" s="43"/>
      <c r="AG113" s="43"/>
    </row>
    <row r="114" spans="27:33" x14ac:dyDescent="0.2">
      <c r="AA114" s="41"/>
      <c r="AB114" s="42"/>
      <c r="AC114" s="42"/>
      <c r="AD114" s="42"/>
      <c r="AE114" s="42"/>
      <c r="AF114" s="43"/>
      <c r="AG114" s="43"/>
    </row>
    <row r="115" spans="27:33" x14ac:dyDescent="0.2">
      <c r="AA115" s="41"/>
      <c r="AB115" s="42"/>
      <c r="AC115" s="42"/>
      <c r="AD115" s="42"/>
      <c r="AE115" s="42"/>
      <c r="AF115" s="43"/>
      <c r="AG115" s="43"/>
    </row>
    <row r="116" spans="27:33" x14ac:dyDescent="0.2">
      <c r="AA116" s="41"/>
      <c r="AB116" s="42"/>
      <c r="AC116" s="42"/>
      <c r="AD116" s="42"/>
      <c r="AE116" s="42"/>
      <c r="AF116" s="43"/>
      <c r="AG116" s="43"/>
    </row>
    <row r="117" spans="27:33" x14ac:dyDescent="0.2">
      <c r="AA117" s="41"/>
      <c r="AB117" s="42"/>
      <c r="AC117" s="42"/>
      <c r="AD117" s="42"/>
      <c r="AE117" s="42"/>
      <c r="AF117" s="43"/>
      <c r="AG117" s="43"/>
    </row>
    <row r="118" spans="27:33" x14ac:dyDescent="0.2">
      <c r="AA118" s="41"/>
      <c r="AB118" s="42"/>
      <c r="AC118" s="42"/>
      <c r="AD118" s="42"/>
      <c r="AE118" s="42"/>
      <c r="AF118" s="43"/>
      <c r="AG118" s="43"/>
    </row>
    <row r="119" spans="27:33" x14ac:dyDescent="0.2">
      <c r="AA119" s="41"/>
      <c r="AB119" s="42"/>
      <c r="AC119" s="42"/>
      <c r="AD119" s="42"/>
      <c r="AE119" s="42"/>
      <c r="AF119" s="43"/>
      <c r="AG119" s="43"/>
    </row>
    <row r="120" spans="27:33" x14ac:dyDescent="0.2">
      <c r="AA120" s="41"/>
      <c r="AB120" s="42"/>
      <c r="AC120" s="42"/>
      <c r="AD120" s="42"/>
      <c r="AE120" s="42"/>
      <c r="AF120" s="43"/>
      <c r="AG120" s="43"/>
    </row>
    <row r="121" spans="27:33" x14ac:dyDescent="0.2">
      <c r="AA121" s="41"/>
      <c r="AB121" s="42"/>
      <c r="AC121" s="42"/>
      <c r="AD121" s="42"/>
      <c r="AE121" s="42"/>
      <c r="AF121" s="43"/>
      <c r="AG121" s="43"/>
    </row>
    <row r="122" spans="27:33" x14ac:dyDescent="0.2">
      <c r="AA122" s="41"/>
      <c r="AB122" s="42"/>
      <c r="AC122" s="42"/>
      <c r="AD122" s="42"/>
      <c r="AE122" s="42"/>
      <c r="AF122" s="43"/>
      <c r="AG122" s="43"/>
    </row>
    <row r="123" spans="27:33" x14ac:dyDescent="0.2">
      <c r="AA123" s="41"/>
      <c r="AB123" s="42"/>
      <c r="AC123" s="42"/>
      <c r="AD123" s="42"/>
      <c r="AE123" s="42"/>
      <c r="AF123" s="43"/>
      <c r="AG123" s="43"/>
    </row>
    <row r="124" spans="27:33" x14ac:dyDescent="0.2">
      <c r="AA124" s="41"/>
      <c r="AB124" s="42"/>
      <c r="AC124" s="42"/>
      <c r="AD124" s="42"/>
      <c r="AE124" s="42"/>
      <c r="AF124" s="43"/>
      <c r="AG124" s="43"/>
    </row>
    <row r="125" spans="27:33" x14ac:dyDescent="0.2">
      <c r="AA125" s="41"/>
      <c r="AB125" s="42"/>
      <c r="AC125" s="42"/>
      <c r="AD125" s="42"/>
      <c r="AE125" s="42"/>
      <c r="AF125" s="43"/>
      <c r="AG125" s="43"/>
    </row>
    <row r="126" spans="27:33" x14ac:dyDescent="0.2">
      <c r="AA126" s="41"/>
      <c r="AB126" s="42"/>
      <c r="AC126" s="42"/>
      <c r="AD126" s="42"/>
      <c r="AE126" s="42"/>
      <c r="AF126" s="43"/>
      <c r="AG126" s="43"/>
    </row>
    <row r="127" spans="27:33" x14ac:dyDescent="0.2">
      <c r="AA127" s="41"/>
      <c r="AB127" s="42"/>
      <c r="AC127" s="42"/>
      <c r="AD127" s="42"/>
      <c r="AE127" s="42"/>
      <c r="AF127" s="43"/>
      <c r="AG127" s="43"/>
    </row>
    <row r="128" spans="27:33" x14ac:dyDescent="0.2">
      <c r="AA128" s="41"/>
      <c r="AB128" s="42"/>
      <c r="AC128" s="42"/>
      <c r="AD128" s="42"/>
      <c r="AE128" s="42"/>
      <c r="AF128" s="43"/>
      <c r="AG128" s="43"/>
    </row>
    <row r="129" spans="27:33" x14ac:dyDescent="0.2">
      <c r="AA129" s="41"/>
      <c r="AB129" s="42"/>
      <c r="AC129" s="42"/>
      <c r="AD129" s="42"/>
      <c r="AE129" s="42"/>
      <c r="AF129" s="43"/>
      <c r="AG129" s="43"/>
    </row>
    <row r="130" spans="27:33" x14ac:dyDescent="0.2">
      <c r="AA130" s="41"/>
      <c r="AB130" s="42"/>
      <c r="AC130" s="42"/>
      <c r="AD130" s="42"/>
      <c r="AE130" s="42"/>
      <c r="AF130" s="43"/>
      <c r="AG130" s="43"/>
    </row>
    <row r="131" spans="27:33" x14ac:dyDescent="0.2">
      <c r="AA131" s="41"/>
      <c r="AB131" s="42"/>
      <c r="AC131" s="42"/>
      <c r="AD131" s="42"/>
      <c r="AE131" s="42"/>
      <c r="AF131" s="43"/>
      <c r="AG131" s="43"/>
    </row>
    <row r="132" spans="27:33" x14ac:dyDescent="0.2">
      <c r="AA132" s="41"/>
      <c r="AB132" s="42"/>
      <c r="AC132" s="42"/>
      <c r="AD132" s="42"/>
      <c r="AE132" s="42"/>
      <c r="AF132" s="43"/>
      <c r="AG132" s="43"/>
    </row>
    <row r="133" spans="27:33" x14ac:dyDescent="0.2">
      <c r="AA133" s="41"/>
      <c r="AB133" s="42"/>
      <c r="AC133" s="42"/>
      <c r="AD133" s="42"/>
      <c r="AE133" s="42"/>
      <c r="AF133" s="43"/>
      <c r="AG133" s="43"/>
    </row>
    <row r="134" spans="27:33" x14ac:dyDescent="0.2">
      <c r="AA134" s="41"/>
      <c r="AB134" s="42"/>
      <c r="AC134" s="42"/>
      <c r="AD134" s="42"/>
      <c r="AE134" s="42"/>
      <c r="AF134" s="43"/>
      <c r="AG134" s="43"/>
    </row>
    <row r="135" spans="27:33" x14ac:dyDescent="0.2">
      <c r="AA135" s="41"/>
      <c r="AB135" s="42"/>
      <c r="AC135" s="42"/>
      <c r="AD135" s="42"/>
      <c r="AE135" s="42"/>
      <c r="AF135" s="43"/>
      <c r="AG135" s="43"/>
    </row>
    <row r="136" spans="27:33" x14ac:dyDescent="0.2">
      <c r="AA136" s="41"/>
      <c r="AB136" s="42"/>
      <c r="AC136" s="42"/>
      <c r="AD136" s="42"/>
      <c r="AE136" s="42"/>
      <c r="AF136" s="43"/>
      <c r="AG136" s="43"/>
    </row>
    <row r="137" spans="27:33" x14ac:dyDescent="0.2">
      <c r="AA137" s="41"/>
      <c r="AB137" s="42"/>
      <c r="AC137" s="42"/>
      <c r="AD137" s="42"/>
      <c r="AE137" s="42"/>
      <c r="AF137" s="43"/>
      <c r="AG137" s="43"/>
    </row>
    <row r="138" spans="27:33" x14ac:dyDescent="0.2">
      <c r="AA138" s="41"/>
      <c r="AB138" s="42"/>
      <c r="AC138" s="42"/>
      <c r="AD138" s="42"/>
      <c r="AE138" s="42"/>
      <c r="AF138" s="43"/>
      <c r="AG138" s="43"/>
    </row>
    <row r="139" spans="27:33" x14ac:dyDescent="0.2">
      <c r="AA139" s="41"/>
      <c r="AB139" s="42"/>
      <c r="AC139" s="42"/>
      <c r="AD139" s="42"/>
      <c r="AE139" s="42"/>
      <c r="AF139" s="43"/>
      <c r="AG139" s="43"/>
    </row>
    <row r="140" spans="27:33" x14ac:dyDescent="0.2">
      <c r="AA140" s="41"/>
      <c r="AB140" s="42"/>
      <c r="AC140" s="42"/>
      <c r="AD140" s="42"/>
      <c r="AE140" s="42"/>
      <c r="AF140" s="43"/>
      <c r="AG140" s="43"/>
    </row>
    <row r="141" spans="27:33" x14ac:dyDescent="0.2">
      <c r="AA141" s="41"/>
      <c r="AB141" s="42"/>
      <c r="AC141" s="42"/>
      <c r="AD141" s="42"/>
      <c r="AE141" s="42"/>
      <c r="AF141" s="43"/>
      <c r="AG141" s="43"/>
    </row>
    <row r="142" spans="27:33" x14ac:dyDescent="0.2">
      <c r="AA142" s="41"/>
      <c r="AB142" s="42"/>
      <c r="AC142" s="42"/>
      <c r="AD142" s="42"/>
      <c r="AE142" s="42"/>
      <c r="AF142" s="43"/>
      <c r="AG142" s="43"/>
    </row>
    <row r="143" spans="27:33" x14ac:dyDescent="0.2">
      <c r="AA143" s="41"/>
      <c r="AB143" s="42"/>
      <c r="AC143" s="42"/>
      <c r="AD143" s="42"/>
      <c r="AE143" s="42"/>
      <c r="AF143" s="43"/>
      <c r="AG143" s="43"/>
    </row>
    <row r="144" spans="27:33" x14ac:dyDescent="0.2">
      <c r="AA144" s="41"/>
      <c r="AB144" s="42"/>
      <c r="AC144" s="42"/>
      <c r="AD144" s="42"/>
      <c r="AE144" s="42"/>
      <c r="AF144" s="43"/>
      <c r="AG144" s="43"/>
    </row>
    <row r="145" spans="27:33" x14ac:dyDescent="0.2">
      <c r="AA145" s="41"/>
      <c r="AB145" s="42"/>
      <c r="AC145" s="42"/>
      <c r="AD145" s="42"/>
      <c r="AE145" s="42"/>
      <c r="AF145" s="43"/>
      <c r="AG145" s="43"/>
    </row>
    <row r="146" spans="27:33" x14ac:dyDescent="0.2">
      <c r="AA146" s="41"/>
      <c r="AB146" s="42"/>
      <c r="AC146" s="42"/>
      <c r="AD146" s="42"/>
      <c r="AE146" s="42"/>
      <c r="AF146" s="43"/>
      <c r="AG146" s="43"/>
    </row>
    <row r="147" spans="27:33" x14ac:dyDescent="0.2">
      <c r="AA147" s="41"/>
      <c r="AB147" s="42"/>
      <c r="AC147" s="42"/>
      <c r="AD147" s="42"/>
      <c r="AE147" s="42"/>
      <c r="AF147" s="43"/>
      <c r="AG147" s="43"/>
    </row>
    <row r="148" spans="27:33" x14ac:dyDescent="0.2">
      <c r="AA148" s="41"/>
      <c r="AB148" s="42"/>
      <c r="AC148" s="42"/>
      <c r="AD148" s="42"/>
      <c r="AE148" s="42"/>
      <c r="AF148" s="43"/>
      <c r="AG148" s="43"/>
    </row>
    <row r="149" spans="27:33" x14ac:dyDescent="0.2">
      <c r="AA149" s="41"/>
      <c r="AB149" s="42"/>
      <c r="AC149" s="42"/>
      <c r="AD149" s="42"/>
      <c r="AE149" s="42"/>
      <c r="AF149" s="43"/>
      <c r="AG149" s="43"/>
    </row>
    <row r="150" spans="27:33" x14ac:dyDescent="0.2">
      <c r="AA150" s="41"/>
      <c r="AB150" s="42"/>
      <c r="AC150" s="42"/>
      <c r="AD150" s="42"/>
      <c r="AE150" s="42"/>
      <c r="AF150" s="43"/>
      <c r="AG150" s="43"/>
    </row>
    <row r="151" spans="27:33" x14ac:dyDescent="0.2">
      <c r="AA151" s="41"/>
      <c r="AB151" s="42"/>
      <c r="AC151" s="42"/>
      <c r="AD151" s="42"/>
      <c r="AE151" s="42"/>
      <c r="AF151" s="43"/>
      <c r="AG151" s="43"/>
    </row>
    <row r="152" spans="27:33" x14ac:dyDescent="0.2">
      <c r="AA152" s="41"/>
      <c r="AB152" s="42"/>
      <c r="AC152" s="42"/>
      <c r="AD152" s="42"/>
      <c r="AE152" s="42"/>
      <c r="AF152" s="43"/>
      <c r="AG152" s="43"/>
    </row>
    <row r="153" spans="27:33" x14ac:dyDescent="0.2">
      <c r="AA153" s="41"/>
      <c r="AB153" s="42"/>
      <c r="AC153" s="42"/>
      <c r="AD153" s="42"/>
      <c r="AE153" s="42"/>
      <c r="AF153" s="43"/>
      <c r="AG153" s="43"/>
    </row>
    <row r="154" spans="27:33" x14ac:dyDescent="0.2">
      <c r="AA154" s="41"/>
      <c r="AB154" s="42"/>
      <c r="AC154" s="42"/>
      <c r="AD154" s="42"/>
      <c r="AE154" s="42"/>
      <c r="AF154" s="43"/>
      <c r="AG154" s="43"/>
    </row>
    <row r="155" spans="27:33" x14ac:dyDescent="0.2">
      <c r="AA155" s="41"/>
      <c r="AB155" s="42"/>
      <c r="AC155" s="42"/>
      <c r="AD155" s="42"/>
      <c r="AE155" s="42"/>
      <c r="AF155" s="43"/>
      <c r="AG155" s="43"/>
    </row>
    <row r="156" spans="27:33" x14ac:dyDescent="0.2">
      <c r="AA156" s="41"/>
      <c r="AB156" s="42"/>
      <c r="AC156" s="42"/>
      <c r="AD156" s="42"/>
      <c r="AE156" s="42"/>
      <c r="AF156" s="44"/>
      <c r="AG156" s="44"/>
    </row>
    <row r="157" spans="27:33" x14ac:dyDescent="0.2">
      <c r="AA157" s="41"/>
      <c r="AB157" s="42"/>
      <c r="AC157" s="42"/>
      <c r="AD157" s="42"/>
      <c r="AE157" s="42"/>
    </row>
    <row r="158" spans="27:33" x14ac:dyDescent="0.2">
      <c r="AA158" s="41"/>
      <c r="AB158" s="42"/>
      <c r="AC158" s="42"/>
      <c r="AD158" s="42"/>
      <c r="AE158" s="42"/>
    </row>
    <row r="159" spans="27:33" x14ac:dyDescent="0.2">
      <c r="AA159" s="41"/>
      <c r="AB159" s="42"/>
      <c r="AC159" s="42"/>
      <c r="AD159" s="42"/>
      <c r="AE159" s="42"/>
    </row>
    <row r="160" spans="27:33" x14ac:dyDescent="0.2">
      <c r="AA160" s="41"/>
      <c r="AB160" s="42"/>
      <c r="AC160" s="42"/>
      <c r="AD160" s="42"/>
      <c r="AE160" s="42"/>
    </row>
    <row r="161" spans="27:31" x14ac:dyDescent="0.2">
      <c r="AA161" s="41"/>
      <c r="AB161" s="42"/>
      <c r="AC161" s="42"/>
      <c r="AD161" s="42"/>
      <c r="AE161" s="42"/>
    </row>
    <row r="162" spans="27:31" x14ac:dyDescent="0.2">
      <c r="AA162" s="41"/>
      <c r="AB162" s="42"/>
      <c r="AC162" s="42"/>
      <c r="AD162" s="42"/>
      <c r="AE162" s="42"/>
    </row>
    <row r="163" spans="27:31" x14ac:dyDescent="0.2">
      <c r="AA163" s="41"/>
      <c r="AB163" s="42"/>
      <c r="AC163" s="42"/>
      <c r="AD163" s="42"/>
      <c r="AE163" s="42"/>
    </row>
    <row r="164" spans="27:31" x14ac:dyDescent="0.2">
      <c r="AA164" s="41"/>
      <c r="AB164" s="42"/>
      <c r="AC164" s="42"/>
      <c r="AD164" s="42"/>
      <c r="AE164" s="42"/>
    </row>
    <row r="165" spans="27:31" x14ac:dyDescent="0.2">
      <c r="AA165" s="41"/>
      <c r="AB165" s="42"/>
      <c r="AC165" s="42"/>
      <c r="AD165" s="42"/>
      <c r="AE165" s="42"/>
    </row>
    <row r="166" spans="27:31" x14ac:dyDescent="0.2">
      <c r="AA166" s="41"/>
      <c r="AB166" s="42"/>
      <c r="AC166" s="42"/>
      <c r="AD166" s="42"/>
      <c r="AE166" s="42"/>
    </row>
    <row r="167" spans="27:31" x14ac:dyDescent="0.2">
      <c r="AA167" s="41"/>
      <c r="AB167" s="42"/>
      <c r="AC167" s="42"/>
      <c r="AD167" s="42"/>
      <c r="AE167" s="42"/>
    </row>
    <row r="168" spans="27:31" x14ac:dyDescent="0.2">
      <c r="AA168" s="41"/>
      <c r="AB168" s="42"/>
      <c r="AC168" s="42"/>
      <c r="AD168" s="42"/>
      <c r="AE168" s="42"/>
    </row>
    <row r="169" spans="27:31" x14ac:dyDescent="0.2">
      <c r="AA169" s="41"/>
      <c r="AB169" s="42"/>
      <c r="AC169" s="42"/>
      <c r="AD169" s="42"/>
      <c r="AE169" s="42"/>
    </row>
    <row r="170" spans="27:31" x14ac:dyDescent="0.2">
      <c r="AA170" s="41"/>
      <c r="AB170" s="42"/>
      <c r="AC170" s="42"/>
      <c r="AD170" s="42"/>
      <c r="AE170" s="42"/>
    </row>
    <row r="171" spans="27:31" x14ac:dyDescent="0.2">
      <c r="AA171" s="41"/>
      <c r="AB171" s="42"/>
      <c r="AC171" s="42"/>
      <c r="AD171" s="42"/>
      <c r="AE171" s="42"/>
    </row>
    <row r="172" spans="27:31" x14ac:dyDescent="0.2">
      <c r="AA172" s="41"/>
      <c r="AB172" s="42"/>
      <c r="AC172" s="42"/>
      <c r="AD172" s="42"/>
      <c r="AE172" s="42"/>
    </row>
    <row r="173" spans="27:31" x14ac:dyDescent="0.2">
      <c r="AA173" s="41"/>
      <c r="AB173" s="42"/>
      <c r="AC173" s="42"/>
      <c r="AD173" s="42"/>
      <c r="AE173" s="42"/>
    </row>
    <row r="174" spans="27:31" x14ac:dyDescent="0.2">
      <c r="AA174" s="41"/>
      <c r="AB174" s="42"/>
      <c r="AC174" s="42"/>
      <c r="AD174" s="42"/>
      <c r="AE174" s="42"/>
    </row>
    <row r="175" spans="27:31" x14ac:dyDescent="0.2">
      <c r="AA175" s="41"/>
      <c r="AB175" s="42"/>
      <c r="AC175" s="42"/>
      <c r="AD175" s="42"/>
      <c r="AE175" s="42"/>
    </row>
    <row r="176" spans="27:31" x14ac:dyDescent="0.2">
      <c r="AA176" s="41"/>
      <c r="AB176" s="42"/>
      <c r="AC176" s="42"/>
      <c r="AD176" s="42"/>
      <c r="AE176" s="42"/>
    </row>
    <row r="177" spans="27:31" x14ac:dyDescent="0.2">
      <c r="AA177" s="41"/>
      <c r="AB177" s="42"/>
      <c r="AC177" s="42"/>
      <c r="AD177" s="42"/>
      <c r="AE177" s="42"/>
    </row>
    <row r="178" spans="27:31" x14ac:dyDescent="0.2">
      <c r="AA178" s="41"/>
      <c r="AB178" s="42"/>
      <c r="AC178" s="42"/>
      <c r="AD178" s="42"/>
      <c r="AE178" s="42"/>
    </row>
    <row r="179" spans="27:31" x14ac:dyDescent="0.2">
      <c r="AA179" s="41"/>
      <c r="AB179" s="42"/>
      <c r="AC179" s="42"/>
      <c r="AD179" s="42"/>
      <c r="AE179" s="42"/>
    </row>
    <row r="180" spans="27:31" x14ac:dyDescent="0.2">
      <c r="AA180" s="41"/>
      <c r="AB180" s="42"/>
      <c r="AC180" s="42"/>
      <c r="AD180" s="42"/>
      <c r="AE180" s="42"/>
    </row>
    <row r="181" spans="27:31" x14ac:dyDescent="0.2">
      <c r="AA181" s="41"/>
      <c r="AB181" s="42"/>
      <c r="AC181" s="42"/>
      <c r="AD181" s="42"/>
      <c r="AE181" s="42"/>
    </row>
    <row r="182" spans="27:31" x14ac:dyDescent="0.2">
      <c r="AA182" s="41"/>
      <c r="AB182" s="42"/>
      <c r="AC182" s="42"/>
      <c r="AD182" s="42"/>
      <c r="AE182" s="42"/>
    </row>
    <row r="183" spans="27:31" x14ac:dyDescent="0.2">
      <c r="AA183" s="41"/>
      <c r="AB183" s="42"/>
      <c r="AC183" s="42"/>
      <c r="AD183" s="42"/>
      <c r="AE183" s="42"/>
    </row>
    <row r="184" spans="27:31" x14ac:dyDescent="0.2">
      <c r="AA184" s="41"/>
      <c r="AB184" s="42"/>
      <c r="AC184" s="42"/>
      <c r="AD184" s="42"/>
      <c r="AE184" s="42"/>
    </row>
    <row r="185" spans="27:31" x14ac:dyDescent="0.2">
      <c r="AA185" s="41"/>
      <c r="AB185" s="42"/>
      <c r="AC185" s="42"/>
      <c r="AD185" s="42"/>
      <c r="AE185" s="42"/>
    </row>
    <row r="186" spans="27:31" x14ac:dyDescent="0.2">
      <c r="AA186" s="41"/>
      <c r="AB186" s="42"/>
      <c r="AC186" s="42"/>
      <c r="AD186" s="42"/>
      <c r="AE186" s="42"/>
    </row>
    <row r="187" spans="27:31" x14ac:dyDescent="0.2">
      <c r="AA187" s="41"/>
      <c r="AB187" s="42"/>
      <c r="AC187" s="42"/>
      <c r="AD187" s="42"/>
      <c r="AE187" s="42"/>
    </row>
    <row r="188" spans="27:31" x14ac:dyDescent="0.2">
      <c r="AA188" s="41"/>
      <c r="AB188" s="42"/>
      <c r="AC188" s="42"/>
      <c r="AD188" s="42"/>
      <c r="AE188" s="42"/>
    </row>
    <row r="189" spans="27:31" x14ac:dyDescent="0.2">
      <c r="AA189" s="41"/>
      <c r="AB189" s="42"/>
      <c r="AC189" s="42"/>
      <c r="AD189" s="42"/>
      <c r="AE189" s="42"/>
    </row>
    <row r="190" spans="27:31" x14ac:dyDescent="0.2">
      <c r="AA190" s="41"/>
      <c r="AB190" s="42"/>
      <c r="AC190" s="42"/>
      <c r="AD190" s="42"/>
      <c r="AE190" s="42"/>
    </row>
    <row r="191" spans="27:31" x14ac:dyDescent="0.2">
      <c r="AA191" s="41"/>
      <c r="AB191" s="42"/>
      <c r="AC191" s="42"/>
      <c r="AD191" s="42"/>
      <c r="AE191" s="42"/>
    </row>
    <row r="192" spans="27:31" x14ac:dyDescent="0.2">
      <c r="AA192" s="41"/>
      <c r="AB192" s="42"/>
      <c r="AC192" s="42"/>
      <c r="AD192" s="42"/>
      <c r="AE192" s="42"/>
    </row>
    <row r="193" spans="27:31" x14ac:dyDescent="0.2">
      <c r="AA193" s="41"/>
      <c r="AB193" s="42"/>
      <c r="AC193" s="42"/>
      <c r="AD193" s="42"/>
      <c r="AE193" s="42"/>
    </row>
    <row r="194" spans="27:31" x14ac:dyDescent="0.2">
      <c r="AA194" s="41"/>
      <c r="AB194" s="42"/>
      <c r="AC194" s="42"/>
      <c r="AD194" s="42"/>
      <c r="AE194" s="42"/>
    </row>
    <row r="195" spans="27:31" x14ac:dyDescent="0.2">
      <c r="AA195" s="41"/>
      <c r="AB195" s="42"/>
      <c r="AC195" s="42"/>
      <c r="AD195" s="42"/>
      <c r="AE195" s="42"/>
    </row>
    <row r="196" spans="27:31" x14ac:dyDescent="0.2">
      <c r="AA196" s="41"/>
      <c r="AB196" s="42"/>
      <c r="AC196" s="42"/>
      <c r="AD196" s="42"/>
      <c r="AE196" s="42"/>
    </row>
    <row r="197" spans="27:31" x14ac:dyDescent="0.2">
      <c r="AA197" s="41"/>
      <c r="AB197" s="42"/>
      <c r="AC197" s="42"/>
      <c r="AD197" s="42"/>
      <c r="AE197" s="42"/>
    </row>
    <row r="198" spans="27:31" x14ac:dyDescent="0.2">
      <c r="AA198" s="41"/>
      <c r="AB198" s="42"/>
      <c r="AC198" s="42"/>
      <c r="AD198" s="42"/>
      <c r="AE198" s="42"/>
    </row>
    <row r="199" spans="27:31" x14ac:dyDescent="0.2">
      <c r="AA199" s="41"/>
      <c r="AB199" s="42"/>
      <c r="AC199" s="42"/>
      <c r="AD199" s="42"/>
      <c r="AE199" s="42"/>
    </row>
    <row r="200" spans="27:31" x14ac:dyDescent="0.2">
      <c r="AA200" s="41"/>
      <c r="AB200" s="42"/>
      <c r="AC200" s="42"/>
      <c r="AD200" s="42"/>
      <c r="AE200" s="42"/>
    </row>
    <row r="201" spans="27:31" x14ac:dyDescent="0.2">
      <c r="AA201" s="41"/>
      <c r="AB201" s="42"/>
      <c r="AC201" s="42"/>
      <c r="AD201" s="42"/>
      <c r="AE201" s="42"/>
    </row>
    <row r="202" spans="27:31" x14ac:dyDescent="0.2">
      <c r="AA202" s="41"/>
      <c r="AB202" s="42"/>
      <c r="AC202" s="42"/>
      <c r="AD202" s="42"/>
      <c r="AE202" s="42"/>
    </row>
    <row r="203" spans="27:31" x14ac:dyDescent="0.2">
      <c r="AA203" s="41"/>
      <c r="AB203" s="42"/>
      <c r="AC203" s="42"/>
      <c r="AD203" s="42"/>
      <c r="AE203" s="42"/>
    </row>
    <row r="204" spans="27:31" x14ac:dyDescent="0.2">
      <c r="AA204" s="41"/>
      <c r="AB204" s="42"/>
      <c r="AC204" s="42"/>
      <c r="AD204" s="42"/>
      <c r="AE204" s="42"/>
    </row>
    <row r="205" spans="27:31" x14ac:dyDescent="0.2">
      <c r="AA205" s="41"/>
      <c r="AB205" s="42"/>
      <c r="AC205" s="42"/>
      <c r="AD205" s="42"/>
      <c r="AE205" s="42"/>
    </row>
    <row r="206" spans="27:31" x14ac:dyDescent="0.2">
      <c r="AA206" s="41"/>
      <c r="AB206" s="42"/>
      <c r="AC206" s="42"/>
      <c r="AD206" s="42"/>
      <c r="AE206" s="42"/>
    </row>
    <row r="207" spans="27:31" x14ac:dyDescent="0.2">
      <c r="AA207" s="41"/>
      <c r="AB207" s="42"/>
      <c r="AC207" s="42"/>
      <c r="AD207" s="42"/>
      <c r="AE207" s="42"/>
    </row>
    <row r="208" spans="27:31" x14ac:dyDescent="0.2">
      <c r="AA208" s="41"/>
      <c r="AB208" s="42"/>
      <c r="AC208" s="42"/>
      <c r="AD208" s="42"/>
      <c r="AE208" s="42"/>
    </row>
    <row r="209" spans="27:31" x14ac:dyDescent="0.2">
      <c r="AA209" s="41"/>
      <c r="AB209" s="42"/>
      <c r="AC209" s="42"/>
      <c r="AD209" s="42"/>
      <c r="AE209" s="42"/>
    </row>
    <row r="210" spans="27:31" x14ac:dyDescent="0.2">
      <c r="AA210" s="41"/>
      <c r="AB210" s="42"/>
      <c r="AC210" s="42"/>
      <c r="AD210" s="42"/>
      <c r="AE210" s="42"/>
    </row>
    <row r="211" spans="27:31" x14ac:dyDescent="0.2">
      <c r="AA211" s="41"/>
      <c r="AB211" s="42"/>
      <c r="AC211" s="42"/>
      <c r="AD211" s="42"/>
      <c r="AE211" s="42"/>
    </row>
    <row r="212" spans="27:31" x14ac:dyDescent="0.2">
      <c r="AA212" s="41"/>
      <c r="AB212" s="42"/>
      <c r="AC212" s="42"/>
      <c r="AD212" s="42"/>
      <c r="AE212" s="42"/>
    </row>
    <row r="213" spans="27:31" x14ac:dyDescent="0.2">
      <c r="AA213" s="41"/>
      <c r="AB213" s="42"/>
      <c r="AC213" s="42"/>
      <c r="AD213" s="42"/>
      <c r="AE213" s="42"/>
    </row>
    <row r="214" spans="27:31" x14ac:dyDescent="0.2">
      <c r="AA214" s="41"/>
      <c r="AB214" s="42"/>
      <c r="AC214" s="42"/>
      <c r="AD214" s="42"/>
      <c r="AE214" s="42"/>
    </row>
    <row r="215" spans="27:31" x14ac:dyDescent="0.2">
      <c r="AA215" s="41"/>
      <c r="AB215" s="42"/>
      <c r="AC215" s="42"/>
      <c r="AD215" s="42"/>
      <c r="AE215" s="42"/>
    </row>
    <row r="216" spans="27:31" x14ac:dyDescent="0.2">
      <c r="AA216" s="41"/>
      <c r="AB216" s="42"/>
      <c r="AC216" s="42"/>
      <c r="AD216" s="42"/>
      <c r="AE216" s="42"/>
    </row>
    <row r="217" spans="27:31" x14ac:dyDescent="0.2">
      <c r="AA217" s="41"/>
      <c r="AB217" s="42"/>
      <c r="AC217" s="42"/>
      <c r="AD217" s="42"/>
      <c r="AE217" s="42"/>
    </row>
    <row r="218" spans="27:31" x14ac:dyDescent="0.2">
      <c r="AA218" s="41"/>
      <c r="AB218" s="42"/>
      <c r="AC218" s="42"/>
      <c r="AD218" s="42"/>
      <c r="AE218" s="42"/>
    </row>
    <row r="219" spans="27:31" x14ac:dyDescent="0.2">
      <c r="AA219" s="41"/>
      <c r="AB219" s="42"/>
      <c r="AC219" s="42"/>
      <c r="AD219" s="42"/>
      <c r="AE219" s="42"/>
    </row>
    <row r="220" spans="27:31" x14ac:dyDescent="0.2">
      <c r="AA220" s="41"/>
      <c r="AB220" s="42"/>
      <c r="AC220" s="42"/>
      <c r="AD220" s="42"/>
      <c r="AE220" s="42"/>
    </row>
    <row r="221" spans="27:31" x14ac:dyDescent="0.2">
      <c r="AA221" s="41"/>
      <c r="AB221" s="42"/>
      <c r="AC221" s="42"/>
      <c r="AD221" s="42"/>
      <c r="AE221" s="42"/>
    </row>
    <row r="222" spans="27:31" x14ac:dyDescent="0.2">
      <c r="AA222" s="41"/>
      <c r="AB222" s="42"/>
      <c r="AC222" s="42"/>
      <c r="AD222" s="42"/>
      <c r="AE222" s="42"/>
    </row>
    <row r="223" spans="27:31" x14ac:dyDescent="0.2">
      <c r="AA223" s="41"/>
      <c r="AB223" s="42"/>
      <c r="AC223" s="42"/>
      <c r="AD223" s="42"/>
      <c r="AE223" s="42"/>
    </row>
    <row r="224" spans="27:31" x14ac:dyDescent="0.2">
      <c r="AA224" s="41"/>
      <c r="AB224" s="42"/>
      <c r="AC224" s="42"/>
      <c r="AD224" s="42"/>
      <c r="AE224" s="42"/>
    </row>
    <row r="225" spans="27:31" x14ac:dyDescent="0.2">
      <c r="AA225" s="41"/>
      <c r="AB225" s="42"/>
      <c r="AC225" s="42"/>
      <c r="AD225" s="42"/>
      <c r="AE225" s="42"/>
    </row>
    <row r="226" spans="27:31" x14ac:dyDescent="0.2">
      <c r="AA226" s="41"/>
      <c r="AB226" s="42"/>
      <c r="AC226" s="42"/>
      <c r="AD226" s="42"/>
      <c r="AE226" s="42"/>
    </row>
    <row r="227" spans="27:31" x14ac:dyDescent="0.2">
      <c r="AA227" s="41"/>
      <c r="AB227" s="42"/>
      <c r="AC227" s="42"/>
      <c r="AD227" s="42"/>
      <c r="AE227" s="42"/>
    </row>
    <row r="228" spans="27:31" x14ac:dyDescent="0.2">
      <c r="AA228" s="41"/>
      <c r="AB228" s="42"/>
      <c r="AC228" s="42"/>
      <c r="AD228" s="42"/>
      <c r="AE228" s="42"/>
    </row>
    <row r="229" spans="27:31" x14ac:dyDescent="0.2">
      <c r="AA229" s="41"/>
      <c r="AB229" s="42"/>
      <c r="AC229" s="42"/>
      <c r="AD229" s="42"/>
      <c r="AE229" s="42"/>
    </row>
    <row r="230" spans="27:31" x14ac:dyDescent="0.2">
      <c r="AA230" s="41"/>
      <c r="AB230" s="42"/>
      <c r="AC230" s="42"/>
      <c r="AD230" s="42"/>
      <c r="AE230" s="42"/>
    </row>
    <row r="231" spans="27:31" x14ac:dyDescent="0.2">
      <c r="AA231" s="41"/>
      <c r="AB231" s="42"/>
      <c r="AC231" s="42"/>
      <c r="AD231" s="42"/>
      <c r="AE231" s="42"/>
    </row>
    <row r="232" spans="27:31" x14ac:dyDescent="0.2">
      <c r="AA232" s="41"/>
      <c r="AB232" s="42"/>
      <c r="AC232" s="42"/>
      <c r="AD232" s="42"/>
      <c r="AE232" s="42"/>
    </row>
    <row r="233" spans="27:31" x14ac:dyDescent="0.2">
      <c r="AA233" s="41"/>
      <c r="AB233" s="42"/>
      <c r="AC233" s="42"/>
      <c r="AD233" s="42"/>
      <c r="AE233" s="42"/>
    </row>
    <row r="234" spans="27:31" x14ac:dyDescent="0.2">
      <c r="AA234" s="41"/>
      <c r="AB234" s="42"/>
      <c r="AC234" s="42"/>
      <c r="AD234" s="42"/>
      <c r="AE234" s="42"/>
    </row>
    <row r="235" spans="27:31" x14ac:dyDescent="0.2">
      <c r="AA235" s="41"/>
      <c r="AB235" s="42"/>
      <c r="AC235" s="42"/>
      <c r="AD235" s="42"/>
      <c r="AE235" s="42"/>
    </row>
    <row r="236" spans="27:31" x14ac:dyDescent="0.2">
      <c r="AA236" s="41"/>
      <c r="AB236" s="42"/>
      <c r="AC236" s="42"/>
      <c r="AD236" s="42"/>
      <c r="AE236" s="42"/>
    </row>
    <row r="237" spans="27:31" x14ac:dyDescent="0.2">
      <c r="AA237" s="41"/>
      <c r="AB237" s="42"/>
      <c r="AC237" s="42"/>
      <c r="AD237" s="42"/>
      <c r="AE237" s="42"/>
    </row>
    <row r="238" spans="27:31" x14ac:dyDescent="0.2">
      <c r="AA238" s="41"/>
      <c r="AB238" s="42"/>
      <c r="AC238" s="42"/>
      <c r="AD238" s="42"/>
      <c r="AE238" s="42"/>
    </row>
    <row r="239" spans="27:31" x14ac:dyDescent="0.2">
      <c r="AA239" s="41"/>
      <c r="AB239" s="42"/>
      <c r="AC239" s="42"/>
      <c r="AD239" s="42"/>
      <c r="AE239" s="42"/>
    </row>
    <row r="240" spans="27:31" x14ac:dyDescent="0.2">
      <c r="AA240" s="41"/>
      <c r="AB240" s="42"/>
      <c r="AC240" s="42"/>
      <c r="AD240" s="42"/>
      <c r="AE240" s="42"/>
    </row>
    <row r="241" spans="27:31" x14ac:dyDescent="0.2">
      <c r="AA241" s="41"/>
      <c r="AB241" s="42"/>
      <c r="AC241" s="42"/>
      <c r="AD241" s="42"/>
      <c r="AE241" s="42"/>
    </row>
    <row r="242" spans="27:31" x14ac:dyDescent="0.2">
      <c r="AA242" s="41"/>
      <c r="AB242" s="42"/>
      <c r="AC242" s="42"/>
      <c r="AD242" s="42"/>
      <c r="AE242" s="42"/>
    </row>
    <row r="243" spans="27:31" x14ac:dyDescent="0.2">
      <c r="AA243" s="41"/>
      <c r="AB243" s="42"/>
      <c r="AC243" s="42"/>
      <c r="AD243" s="42"/>
      <c r="AE243" s="42"/>
    </row>
    <row r="244" spans="27:31" x14ac:dyDescent="0.2">
      <c r="AA244" s="41"/>
      <c r="AB244" s="42"/>
      <c r="AC244" s="42"/>
      <c r="AD244" s="42"/>
      <c r="AE244" s="42"/>
    </row>
    <row r="245" spans="27:31" x14ac:dyDescent="0.2">
      <c r="AA245" s="41"/>
      <c r="AB245" s="42"/>
      <c r="AC245" s="42"/>
      <c r="AD245" s="42"/>
      <c r="AE245" s="42"/>
    </row>
    <row r="246" spans="27:31" x14ac:dyDescent="0.2">
      <c r="AA246" s="41"/>
      <c r="AB246" s="42"/>
      <c r="AC246" s="42"/>
      <c r="AD246" s="42"/>
      <c r="AE246" s="42"/>
    </row>
    <row r="247" spans="27:31" x14ac:dyDescent="0.2">
      <c r="AA247" s="41"/>
      <c r="AB247" s="42"/>
      <c r="AC247" s="42"/>
      <c r="AD247" s="42"/>
      <c r="AE247" s="42"/>
    </row>
    <row r="248" spans="27:31" x14ac:dyDescent="0.2">
      <c r="AA248" s="41"/>
      <c r="AB248" s="42"/>
      <c r="AC248" s="42"/>
      <c r="AD248" s="42"/>
      <c r="AE248" s="42"/>
    </row>
    <row r="249" spans="27:31" x14ac:dyDescent="0.2">
      <c r="AA249" s="41"/>
      <c r="AB249" s="42"/>
      <c r="AC249" s="42"/>
      <c r="AD249" s="42"/>
      <c r="AE249" s="42"/>
    </row>
    <row r="250" spans="27:31" x14ac:dyDescent="0.2">
      <c r="AA250" s="41"/>
      <c r="AB250" s="42"/>
      <c r="AC250" s="42"/>
      <c r="AD250" s="42"/>
      <c r="AE250" s="42"/>
    </row>
    <row r="251" spans="27:31" x14ac:dyDescent="0.2">
      <c r="AA251" s="41"/>
      <c r="AB251" s="42"/>
      <c r="AC251" s="42"/>
      <c r="AD251" s="42"/>
      <c r="AE251" s="42"/>
    </row>
    <row r="252" spans="27:31" x14ac:dyDescent="0.2">
      <c r="AA252" s="41"/>
      <c r="AB252" s="42"/>
      <c r="AC252" s="42"/>
      <c r="AD252" s="42"/>
      <c r="AE252" s="42"/>
    </row>
    <row r="253" spans="27:31" x14ac:dyDescent="0.2">
      <c r="AA253" s="41"/>
      <c r="AB253" s="42"/>
      <c r="AC253" s="42"/>
      <c r="AD253" s="42"/>
      <c r="AE253" s="42"/>
    </row>
    <row r="254" spans="27:31" x14ac:dyDescent="0.2">
      <c r="AA254" s="41"/>
      <c r="AB254" s="42"/>
      <c r="AC254" s="42"/>
      <c r="AD254" s="42"/>
      <c r="AE254" s="42"/>
    </row>
    <row r="255" spans="27:31" x14ac:dyDescent="0.2">
      <c r="AA255" s="41"/>
      <c r="AB255" s="42"/>
      <c r="AC255" s="42"/>
      <c r="AD255" s="42"/>
      <c r="AE255" s="42"/>
    </row>
    <row r="256" spans="27:31" x14ac:dyDescent="0.2">
      <c r="AA256" s="41"/>
      <c r="AB256" s="42"/>
      <c r="AC256" s="42"/>
      <c r="AD256" s="42"/>
      <c r="AE256" s="42"/>
    </row>
    <row r="257" spans="27:31" x14ac:dyDescent="0.2">
      <c r="AA257" s="41"/>
      <c r="AB257" s="42"/>
      <c r="AC257" s="42"/>
      <c r="AD257" s="42"/>
      <c r="AE257" s="42"/>
    </row>
    <row r="258" spans="27:31" x14ac:dyDescent="0.2">
      <c r="AA258" s="41"/>
      <c r="AB258" s="42"/>
      <c r="AC258" s="42"/>
      <c r="AD258" s="42"/>
      <c r="AE258" s="42"/>
    </row>
    <row r="259" spans="27:31" x14ac:dyDescent="0.2">
      <c r="AA259" s="41"/>
      <c r="AB259" s="42"/>
      <c r="AC259" s="42"/>
      <c r="AD259" s="42"/>
      <c r="AE259" s="42"/>
    </row>
    <row r="260" spans="27:31" x14ac:dyDescent="0.2">
      <c r="AA260" s="41"/>
      <c r="AB260" s="42"/>
      <c r="AC260" s="42"/>
      <c r="AD260" s="42"/>
      <c r="AE260" s="42"/>
    </row>
    <row r="261" spans="27:31" x14ac:dyDescent="0.2">
      <c r="AA261" s="41"/>
      <c r="AB261" s="42"/>
      <c r="AC261" s="42"/>
      <c r="AD261" s="42"/>
      <c r="AE261" s="42"/>
    </row>
    <row r="262" spans="27:31" x14ac:dyDescent="0.2">
      <c r="AA262" s="41"/>
      <c r="AB262" s="42"/>
      <c r="AC262" s="42"/>
      <c r="AD262" s="42"/>
      <c r="AE262" s="42"/>
    </row>
    <row r="263" spans="27:31" x14ac:dyDescent="0.2">
      <c r="AA263" s="41"/>
      <c r="AB263" s="42"/>
      <c r="AC263" s="42"/>
      <c r="AD263" s="42"/>
      <c r="AE263" s="42"/>
    </row>
    <row r="264" spans="27:31" x14ac:dyDescent="0.2">
      <c r="AA264" s="41"/>
      <c r="AB264" s="42"/>
      <c r="AC264" s="42"/>
      <c r="AD264" s="42"/>
      <c r="AE264" s="42"/>
    </row>
    <row r="265" spans="27:31" x14ac:dyDescent="0.2">
      <c r="AA265" s="41"/>
      <c r="AB265" s="42"/>
      <c r="AC265" s="42"/>
      <c r="AD265" s="42"/>
      <c r="AE265" s="42"/>
    </row>
    <row r="266" spans="27:31" x14ac:dyDescent="0.2">
      <c r="AA266" s="41"/>
      <c r="AB266" s="42"/>
      <c r="AC266" s="42"/>
      <c r="AD266" s="42"/>
      <c r="AE266" s="42"/>
    </row>
    <row r="267" spans="27:31" x14ac:dyDescent="0.2">
      <c r="AA267" s="41"/>
      <c r="AB267" s="42"/>
      <c r="AC267" s="42"/>
      <c r="AD267" s="42"/>
      <c r="AE267" s="42"/>
    </row>
    <row r="268" spans="27:31" x14ac:dyDescent="0.2">
      <c r="AA268" s="41"/>
      <c r="AB268" s="42"/>
      <c r="AC268" s="42"/>
      <c r="AD268" s="42"/>
      <c r="AE268" s="42"/>
    </row>
    <row r="269" spans="27:31" x14ac:dyDescent="0.2">
      <c r="AA269" s="41"/>
      <c r="AB269" s="42"/>
      <c r="AC269" s="42"/>
      <c r="AD269" s="42"/>
      <c r="AE269" s="42"/>
    </row>
    <row r="270" spans="27:31" x14ac:dyDescent="0.2">
      <c r="AA270" s="41"/>
      <c r="AB270" s="42"/>
      <c r="AC270" s="42"/>
      <c r="AD270" s="42"/>
      <c r="AE270" s="42"/>
    </row>
    <row r="271" spans="27:31" x14ac:dyDescent="0.2">
      <c r="AA271" s="41"/>
      <c r="AB271" s="42"/>
      <c r="AC271" s="42"/>
      <c r="AD271" s="42"/>
      <c r="AE271" s="42"/>
    </row>
    <row r="272" spans="27:31" x14ac:dyDescent="0.2">
      <c r="AA272" s="41"/>
      <c r="AB272" s="42"/>
      <c r="AC272" s="42"/>
      <c r="AD272" s="42"/>
      <c r="AE272" s="42"/>
    </row>
    <row r="273" spans="27:31" x14ac:dyDescent="0.2">
      <c r="AA273" s="41"/>
      <c r="AB273" s="42"/>
      <c r="AC273" s="42"/>
      <c r="AD273" s="42"/>
      <c r="AE273" s="42"/>
    </row>
    <row r="274" spans="27:31" x14ac:dyDescent="0.2">
      <c r="AA274" s="41"/>
      <c r="AB274" s="42"/>
      <c r="AC274" s="42"/>
      <c r="AD274" s="42"/>
      <c r="AE274" s="42"/>
    </row>
    <row r="275" spans="27:31" x14ac:dyDescent="0.2">
      <c r="AA275" s="41"/>
      <c r="AB275" s="42"/>
      <c r="AC275" s="42"/>
      <c r="AD275" s="42"/>
      <c r="AE275" s="42"/>
    </row>
    <row r="276" spans="27:31" x14ac:dyDescent="0.2">
      <c r="AA276" s="41"/>
      <c r="AB276" s="42"/>
      <c r="AC276" s="42"/>
      <c r="AD276" s="42"/>
      <c r="AE276" s="42"/>
    </row>
    <row r="277" spans="27:31" x14ac:dyDescent="0.2">
      <c r="AA277" s="41"/>
      <c r="AB277" s="42"/>
      <c r="AC277" s="42"/>
      <c r="AD277" s="42"/>
      <c r="AE277" s="42"/>
    </row>
    <row r="278" spans="27:31" x14ac:dyDescent="0.2">
      <c r="AA278" s="41"/>
      <c r="AB278" s="42"/>
      <c r="AC278" s="42"/>
      <c r="AD278" s="42"/>
      <c r="AE278" s="42"/>
    </row>
    <row r="279" spans="27:31" x14ac:dyDescent="0.2">
      <c r="AA279" s="41"/>
      <c r="AB279" s="42"/>
      <c r="AC279" s="42"/>
      <c r="AD279" s="42"/>
      <c r="AE279" s="42"/>
    </row>
    <row r="280" spans="27:31" x14ac:dyDescent="0.2">
      <c r="AA280" s="41"/>
      <c r="AB280" s="42"/>
      <c r="AC280" s="42"/>
      <c r="AD280" s="42"/>
      <c r="AE280" s="42"/>
    </row>
    <row r="281" spans="27:31" x14ac:dyDescent="0.2">
      <c r="AA281" s="41"/>
      <c r="AB281" s="42"/>
      <c r="AC281" s="42"/>
      <c r="AD281" s="42"/>
      <c r="AE281" s="42"/>
    </row>
    <row r="282" spans="27:31" x14ac:dyDescent="0.2">
      <c r="AA282" s="41"/>
      <c r="AB282" s="42"/>
      <c r="AC282" s="42"/>
      <c r="AD282" s="42"/>
      <c r="AE282" s="42"/>
    </row>
    <row r="283" spans="27:31" x14ac:dyDescent="0.2">
      <c r="AA283" s="41"/>
      <c r="AB283" s="42"/>
      <c r="AC283" s="42"/>
      <c r="AD283" s="42"/>
      <c r="AE283" s="42"/>
    </row>
    <row r="284" spans="27:31" x14ac:dyDescent="0.2">
      <c r="AA284" s="41"/>
      <c r="AB284" s="42"/>
      <c r="AC284" s="42"/>
      <c r="AD284" s="42"/>
      <c r="AE284" s="42"/>
    </row>
    <row r="285" spans="27:31" x14ac:dyDescent="0.2">
      <c r="AA285" s="41"/>
      <c r="AB285" s="42"/>
      <c r="AC285" s="42"/>
      <c r="AD285" s="42"/>
      <c r="AE285" s="42"/>
    </row>
    <row r="286" spans="27:31" x14ac:dyDescent="0.2">
      <c r="AA286" s="41"/>
      <c r="AB286" s="42"/>
      <c r="AC286" s="42"/>
      <c r="AD286" s="42"/>
      <c r="AE286" s="42"/>
    </row>
    <row r="287" spans="27:31" x14ac:dyDescent="0.2">
      <c r="AA287" s="41"/>
      <c r="AB287" s="42"/>
      <c r="AC287" s="42"/>
      <c r="AD287" s="42"/>
      <c r="AE287" s="42"/>
    </row>
    <row r="288" spans="27:31" x14ac:dyDescent="0.2">
      <c r="AA288" s="41"/>
      <c r="AB288" s="42"/>
      <c r="AC288" s="42"/>
      <c r="AD288" s="42"/>
      <c r="AE288" s="42"/>
    </row>
    <row r="289" spans="27:31" x14ac:dyDescent="0.2">
      <c r="AA289" s="41"/>
      <c r="AB289" s="42"/>
      <c r="AC289" s="42"/>
      <c r="AD289" s="42"/>
      <c r="AE289" s="42"/>
    </row>
    <row r="290" spans="27:31" x14ac:dyDescent="0.2">
      <c r="AA290" s="41"/>
      <c r="AB290" s="42"/>
      <c r="AC290" s="42"/>
      <c r="AD290" s="42"/>
      <c r="AE290" s="42"/>
    </row>
    <row r="291" spans="27:31" x14ac:dyDescent="0.2">
      <c r="AA291" s="41"/>
      <c r="AB291" s="42"/>
      <c r="AC291" s="42"/>
      <c r="AD291" s="42"/>
      <c r="AE291" s="42"/>
    </row>
    <row r="292" spans="27:31" x14ac:dyDescent="0.2">
      <c r="AA292" s="41"/>
      <c r="AB292" s="42"/>
      <c r="AC292" s="42"/>
      <c r="AD292" s="42"/>
      <c r="AE292" s="42"/>
    </row>
    <row r="293" spans="27:31" x14ac:dyDescent="0.2">
      <c r="AA293" s="41"/>
      <c r="AB293" s="42"/>
      <c r="AC293" s="42"/>
      <c r="AD293" s="42"/>
      <c r="AE293" s="42"/>
    </row>
    <row r="294" spans="27:31" x14ac:dyDescent="0.2">
      <c r="AA294" s="41"/>
      <c r="AB294" s="42"/>
      <c r="AC294" s="42"/>
      <c r="AD294" s="42"/>
      <c r="AE294" s="42"/>
    </row>
    <row r="295" spans="27:31" x14ac:dyDescent="0.2">
      <c r="AA295" s="41"/>
      <c r="AB295" s="42"/>
      <c r="AC295" s="42"/>
      <c r="AD295" s="42"/>
      <c r="AE295" s="42"/>
    </row>
    <row r="296" spans="27:31" x14ac:dyDescent="0.2">
      <c r="AA296" s="41"/>
      <c r="AB296" s="42"/>
      <c r="AC296" s="42"/>
      <c r="AD296" s="42"/>
      <c r="AE296" s="42"/>
    </row>
    <row r="297" spans="27:31" x14ac:dyDescent="0.2">
      <c r="AA297" s="41"/>
      <c r="AB297" s="42"/>
      <c r="AC297" s="42"/>
      <c r="AD297" s="42"/>
      <c r="AE297" s="42"/>
    </row>
    <row r="298" spans="27:31" x14ac:dyDescent="0.2">
      <c r="AA298" s="41"/>
      <c r="AB298" s="42"/>
      <c r="AC298" s="42"/>
      <c r="AD298" s="42"/>
      <c r="AE298" s="42"/>
    </row>
    <row r="299" spans="27:31" x14ac:dyDescent="0.2">
      <c r="AA299" s="41"/>
      <c r="AB299" s="42"/>
      <c r="AC299" s="42"/>
      <c r="AD299" s="42"/>
      <c r="AE299" s="42"/>
    </row>
    <row r="300" spans="27:31" x14ac:dyDescent="0.2">
      <c r="AA300" s="41"/>
      <c r="AB300" s="42"/>
      <c r="AC300" s="42"/>
      <c r="AD300" s="42"/>
      <c r="AE300" s="42"/>
    </row>
    <row r="301" spans="27:31" x14ac:dyDescent="0.2">
      <c r="AA301" s="41"/>
      <c r="AB301" s="42"/>
      <c r="AC301" s="42"/>
      <c r="AD301" s="42"/>
      <c r="AE301" s="42"/>
    </row>
    <row r="302" spans="27:31" x14ac:dyDescent="0.2">
      <c r="AA302" s="41"/>
      <c r="AB302" s="42"/>
      <c r="AC302" s="42"/>
      <c r="AD302" s="42"/>
      <c r="AE302" s="42"/>
    </row>
    <row r="303" spans="27:31" x14ac:dyDescent="0.2">
      <c r="AA303" s="41"/>
      <c r="AB303" s="42"/>
      <c r="AC303" s="42"/>
      <c r="AD303" s="42"/>
      <c r="AE303" s="42"/>
    </row>
    <row r="304" spans="27:31" x14ac:dyDescent="0.2">
      <c r="AA304" s="41"/>
      <c r="AB304" s="42"/>
      <c r="AC304" s="42"/>
      <c r="AD304" s="42"/>
      <c r="AE304" s="42"/>
    </row>
    <row r="305" spans="27:31" x14ac:dyDescent="0.2">
      <c r="AA305" s="41"/>
      <c r="AB305" s="42"/>
      <c r="AC305" s="42"/>
      <c r="AD305" s="42"/>
      <c r="AE305" s="42"/>
    </row>
    <row r="306" spans="27:31" x14ac:dyDescent="0.2">
      <c r="AA306" s="41"/>
      <c r="AB306" s="42"/>
      <c r="AC306" s="42"/>
      <c r="AD306" s="42"/>
      <c r="AE306" s="42"/>
    </row>
    <row r="307" spans="27:31" x14ac:dyDescent="0.2">
      <c r="AA307" s="41"/>
      <c r="AB307" s="42"/>
      <c r="AC307" s="42"/>
      <c r="AD307" s="42"/>
      <c r="AE307" s="42"/>
    </row>
    <row r="308" spans="27:31" x14ac:dyDescent="0.2">
      <c r="AA308" s="41"/>
      <c r="AB308" s="42"/>
      <c r="AC308" s="42"/>
      <c r="AD308" s="42"/>
      <c r="AE308" s="42"/>
    </row>
    <row r="309" spans="27:31" x14ac:dyDescent="0.2">
      <c r="AA309" s="41"/>
      <c r="AB309" s="42"/>
      <c r="AC309" s="42"/>
      <c r="AD309" s="42"/>
      <c r="AE309" s="42"/>
    </row>
    <row r="310" spans="27:31" x14ac:dyDescent="0.2">
      <c r="AA310" s="41"/>
      <c r="AB310" s="42"/>
      <c r="AC310" s="42"/>
      <c r="AD310" s="42"/>
      <c r="AE310" s="42"/>
    </row>
    <row r="311" spans="27:31" x14ac:dyDescent="0.2">
      <c r="AA311" s="41"/>
      <c r="AB311" s="42"/>
      <c r="AC311" s="42"/>
      <c r="AD311" s="42"/>
      <c r="AE311" s="42"/>
    </row>
    <row r="312" spans="27:31" x14ac:dyDescent="0.2">
      <c r="AA312" s="41"/>
      <c r="AB312" s="42"/>
      <c r="AC312" s="42"/>
      <c r="AD312" s="42"/>
      <c r="AE312" s="42"/>
    </row>
    <row r="313" spans="27:31" x14ac:dyDescent="0.2">
      <c r="AA313" s="41"/>
      <c r="AB313" s="42"/>
      <c r="AC313" s="42"/>
      <c r="AD313" s="42"/>
      <c r="AE313" s="42"/>
    </row>
    <row r="314" spans="27:31" x14ac:dyDescent="0.2">
      <c r="AA314" s="41"/>
      <c r="AB314" s="42"/>
      <c r="AC314" s="42"/>
      <c r="AD314" s="42"/>
      <c r="AE314" s="42"/>
    </row>
    <row r="315" spans="27:31" x14ac:dyDescent="0.2">
      <c r="AA315" s="41"/>
      <c r="AB315" s="42"/>
      <c r="AC315" s="42"/>
      <c r="AD315" s="42"/>
      <c r="AE315" s="42"/>
    </row>
    <row r="316" spans="27:31" x14ac:dyDescent="0.2">
      <c r="AA316" s="41"/>
      <c r="AB316" s="42"/>
      <c r="AC316" s="42"/>
      <c r="AD316" s="42"/>
      <c r="AE316" s="42"/>
    </row>
    <row r="317" spans="27:31" x14ac:dyDescent="0.2">
      <c r="AA317" s="41"/>
      <c r="AB317" s="42"/>
      <c r="AC317" s="42"/>
      <c r="AD317" s="42"/>
      <c r="AE317" s="42"/>
    </row>
    <row r="318" spans="27:31" x14ac:dyDescent="0.2">
      <c r="AA318" s="41"/>
      <c r="AB318" s="42"/>
      <c r="AC318" s="42"/>
      <c r="AD318" s="42"/>
      <c r="AE318" s="42"/>
    </row>
    <row r="319" spans="27:31" x14ac:dyDescent="0.2">
      <c r="AA319" s="41"/>
      <c r="AB319" s="42"/>
      <c r="AC319" s="42"/>
      <c r="AD319" s="42"/>
      <c r="AE319" s="42"/>
    </row>
    <row r="320" spans="27:31" x14ac:dyDescent="0.2">
      <c r="AA320" s="41"/>
      <c r="AB320" s="42"/>
      <c r="AC320" s="42"/>
      <c r="AD320" s="42"/>
      <c r="AE320" s="42"/>
    </row>
    <row r="321" spans="27:31" x14ac:dyDescent="0.2">
      <c r="AA321" s="41"/>
      <c r="AB321" s="42"/>
      <c r="AC321" s="42"/>
      <c r="AD321" s="42"/>
      <c r="AE321" s="42"/>
    </row>
    <row r="322" spans="27:31" x14ac:dyDescent="0.2">
      <c r="AA322" s="41"/>
      <c r="AB322" s="42"/>
      <c r="AC322" s="42"/>
      <c r="AD322" s="42"/>
      <c r="AE322" s="42"/>
    </row>
    <row r="323" spans="27:31" x14ac:dyDescent="0.2">
      <c r="AA323" s="41"/>
      <c r="AB323" s="42"/>
      <c r="AC323" s="42"/>
      <c r="AD323" s="42"/>
      <c r="AE323" s="42"/>
    </row>
    <row r="324" spans="27:31" x14ac:dyDescent="0.2">
      <c r="AA324" s="41"/>
      <c r="AB324" s="42"/>
      <c r="AC324" s="42"/>
      <c r="AD324" s="42"/>
      <c r="AE324" s="42"/>
    </row>
    <row r="325" spans="27:31" x14ac:dyDescent="0.2">
      <c r="AA325" s="41"/>
      <c r="AB325" s="42"/>
      <c r="AC325" s="42"/>
      <c r="AD325" s="42"/>
      <c r="AE325" s="42"/>
    </row>
    <row r="326" spans="27:31" x14ac:dyDescent="0.2">
      <c r="AA326" s="41"/>
      <c r="AB326" s="42"/>
      <c r="AC326" s="42"/>
      <c r="AD326" s="42"/>
      <c r="AE326" s="42"/>
    </row>
    <row r="327" spans="27:31" x14ac:dyDescent="0.2">
      <c r="AA327" s="41"/>
      <c r="AB327" s="42"/>
      <c r="AC327" s="42"/>
      <c r="AD327" s="42"/>
      <c r="AE327" s="42"/>
    </row>
    <row r="328" spans="27:31" x14ac:dyDescent="0.2">
      <c r="AA328" s="41"/>
      <c r="AB328" s="42"/>
      <c r="AC328" s="42"/>
      <c r="AD328" s="42"/>
      <c r="AE328" s="42"/>
    </row>
    <row r="329" spans="27:31" x14ac:dyDescent="0.2">
      <c r="AA329" s="41"/>
      <c r="AB329" s="42"/>
      <c r="AC329" s="42"/>
      <c r="AD329" s="42"/>
      <c r="AE329" s="42"/>
    </row>
    <row r="330" spans="27:31" x14ac:dyDescent="0.2">
      <c r="AA330" s="41"/>
      <c r="AB330" s="42"/>
      <c r="AC330" s="42"/>
      <c r="AD330" s="42"/>
      <c r="AE330" s="42"/>
    </row>
    <row r="331" spans="27:31" x14ac:dyDescent="0.2">
      <c r="AA331" s="41"/>
      <c r="AB331" s="42"/>
      <c r="AC331" s="42"/>
      <c r="AD331" s="42"/>
      <c r="AE331" s="42"/>
    </row>
    <row r="332" spans="27:31" x14ac:dyDescent="0.2">
      <c r="AA332" s="41"/>
      <c r="AB332" s="42"/>
      <c r="AC332" s="42"/>
      <c r="AD332" s="42"/>
      <c r="AE332" s="42"/>
    </row>
    <row r="333" spans="27:31" x14ac:dyDescent="0.2">
      <c r="AA333" s="41"/>
      <c r="AB333" s="42"/>
      <c r="AC333" s="42"/>
      <c r="AD333" s="42"/>
      <c r="AE333" s="42"/>
    </row>
    <row r="334" spans="27:31" x14ac:dyDescent="0.2">
      <c r="AA334" s="41"/>
      <c r="AB334" s="42"/>
      <c r="AC334" s="42"/>
      <c r="AD334" s="42"/>
      <c r="AE334" s="42"/>
    </row>
    <row r="335" spans="27:31" x14ac:dyDescent="0.2">
      <c r="AA335" s="41"/>
      <c r="AB335" s="42"/>
      <c r="AC335" s="42"/>
      <c r="AD335" s="42"/>
      <c r="AE335" s="42"/>
    </row>
    <row r="336" spans="27:31" x14ac:dyDescent="0.2">
      <c r="AA336" s="41"/>
      <c r="AB336" s="42"/>
      <c r="AC336" s="42"/>
      <c r="AD336" s="42"/>
      <c r="AE336" s="42"/>
    </row>
    <row r="337" spans="27:31" x14ac:dyDescent="0.2">
      <c r="AA337" s="41"/>
      <c r="AB337" s="42"/>
      <c r="AC337" s="42"/>
      <c r="AD337" s="42"/>
      <c r="AE337" s="42"/>
    </row>
    <row r="338" spans="27:31" x14ac:dyDescent="0.2">
      <c r="AA338" s="41"/>
      <c r="AB338" s="42"/>
      <c r="AC338" s="42"/>
      <c r="AD338" s="42"/>
      <c r="AE338" s="42"/>
    </row>
    <row r="339" spans="27:31" x14ac:dyDescent="0.2">
      <c r="AA339" s="41"/>
      <c r="AB339" s="42"/>
      <c r="AC339" s="42"/>
      <c r="AD339" s="42"/>
      <c r="AE339" s="42"/>
    </row>
    <row r="340" spans="27:31" x14ac:dyDescent="0.2">
      <c r="AA340" s="41"/>
      <c r="AB340" s="42"/>
      <c r="AC340" s="42"/>
      <c r="AD340" s="42"/>
      <c r="AE340" s="42"/>
    </row>
    <row r="341" spans="27:31" x14ac:dyDescent="0.2">
      <c r="AA341" s="41"/>
      <c r="AB341" s="42"/>
      <c r="AC341" s="42"/>
      <c r="AD341" s="42"/>
      <c r="AE341" s="42"/>
    </row>
    <row r="342" spans="27:31" x14ac:dyDescent="0.2">
      <c r="AA342" s="41"/>
      <c r="AB342" s="42"/>
      <c r="AC342" s="42"/>
      <c r="AD342" s="42"/>
      <c r="AE342" s="42"/>
    </row>
    <row r="343" spans="27:31" x14ac:dyDescent="0.2">
      <c r="AA343" s="41"/>
      <c r="AB343" s="42"/>
      <c r="AC343" s="42"/>
      <c r="AD343" s="42"/>
      <c r="AE343" s="42"/>
    </row>
    <row r="344" spans="27:31" x14ac:dyDescent="0.2">
      <c r="AA344" s="41"/>
      <c r="AB344" s="42"/>
      <c r="AC344" s="42"/>
      <c r="AD344" s="42"/>
      <c r="AE344" s="42"/>
    </row>
    <row r="345" spans="27:31" x14ac:dyDescent="0.2">
      <c r="AA345" s="41"/>
      <c r="AB345" s="42"/>
      <c r="AC345" s="42"/>
      <c r="AD345" s="42"/>
      <c r="AE345" s="42"/>
    </row>
    <row r="346" spans="27:31" x14ac:dyDescent="0.2">
      <c r="AA346" s="41"/>
      <c r="AB346" s="42"/>
      <c r="AC346" s="42"/>
      <c r="AD346" s="42"/>
      <c r="AE346" s="42"/>
    </row>
    <row r="347" spans="27:31" x14ac:dyDescent="0.2">
      <c r="AA347" s="41"/>
      <c r="AB347" s="42"/>
      <c r="AC347" s="42"/>
      <c r="AD347" s="42"/>
      <c r="AE347" s="42"/>
    </row>
    <row r="348" spans="27:31" x14ac:dyDescent="0.2">
      <c r="AA348" s="41"/>
      <c r="AB348" s="42"/>
      <c r="AC348" s="42"/>
      <c r="AD348" s="42"/>
      <c r="AE348" s="42"/>
    </row>
    <row r="349" spans="27:31" x14ac:dyDescent="0.2">
      <c r="AA349" s="41"/>
      <c r="AB349" s="42"/>
      <c r="AC349" s="42"/>
      <c r="AD349" s="42"/>
      <c r="AE349" s="42"/>
    </row>
    <row r="350" spans="27:31" x14ac:dyDescent="0.2">
      <c r="AA350" s="41"/>
      <c r="AB350" s="42"/>
      <c r="AC350" s="42"/>
      <c r="AD350" s="42"/>
      <c r="AE350" s="42"/>
    </row>
    <row r="351" spans="27:31" x14ac:dyDescent="0.2">
      <c r="AA351" s="41"/>
      <c r="AB351" s="42"/>
      <c r="AC351" s="42"/>
      <c r="AD351" s="42"/>
      <c r="AE351" s="42"/>
    </row>
    <row r="352" spans="27:31" x14ac:dyDescent="0.2">
      <c r="AA352" s="41"/>
      <c r="AB352" s="42"/>
      <c r="AC352" s="42"/>
      <c r="AD352" s="42"/>
      <c r="AE352" s="42"/>
    </row>
    <row r="353" spans="27:31" x14ac:dyDescent="0.2">
      <c r="AA353" s="41"/>
      <c r="AB353" s="42"/>
      <c r="AC353" s="42"/>
      <c r="AD353" s="42"/>
      <c r="AE353" s="42"/>
    </row>
    <row r="354" spans="27:31" x14ac:dyDescent="0.2">
      <c r="AA354" s="41"/>
      <c r="AB354" s="42"/>
      <c r="AC354" s="42"/>
      <c r="AD354" s="42"/>
      <c r="AE354" s="42"/>
    </row>
    <row r="355" spans="27:31" x14ac:dyDescent="0.2">
      <c r="AA355" s="41"/>
      <c r="AB355" s="42"/>
      <c r="AC355" s="42"/>
      <c r="AD355" s="42"/>
      <c r="AE355" s="42"/>
    </row>
    <row r="356" spans="27:31" x14ac:dyDescent="0.2">
      <c r="AA356" s="41"/>
      <c r="AB356" s="42"/>
      <c r="AC356" s="42"/>
      <c r="AD356" s="42"/>
      <c r="AE356" s="42"/>
    </row>
    <row r="357" spans="27:31" x14ac:dyDescent="0.2">
      <c r="AA357" s="41"/>
      <c r="AB357" s="42"/>
      <c r="AC357" s="42"/>
      <c r="AD357" s="42"/>
      <c r="AE357" s="42"/>
    </row>
    <row r="358" spans="27:31" x14ac:dyDescent="0.2">
      <c r="AA358" s="41"/>
      <c r="AB358" s="42"/>
      <c r="AC358" s="42"/>
      <c r="AD358" s="42"/>
      <c r="AE358" s="42"/>
    </row>
    <row r="359" spans="27:31" x14ac:dyDescent="0.2">
      <c r="AA359" s="41"/>
      <c r="AB359" s="42"/>
      <c r="AC359" s="42"/>
      <c r="AD359" s="42"/>
      <c r="AE359" s="42"/>
    </row>
    <row r="360" spans="27:31" x14ac:dyDescent="0.2">
      <c r="AA360" s="41"/>
      <c r="AB360" s="42"/>
      <c r="AC360" s="42"/>
      <c r="AD360" s="42"/>
      <c r="AE360" s="42"/>
    </row>
    <row r="361" spans="27:31" x14ac:dyDescent="0.2">
      <c r="AA361" s="41"/>
      <c r="AB361" s="42"/>
      <c r="AC361" s="42"/>
      <c r="AD361" s="42"/>
      <c r="AE361" s="42"/>
    </row>
    <row r="362" spans="27:31" x14ac:dyDescent="0.2">
      <c r="AA362" s="41"/>
      <c r="AB362" s="42"/>
      <c r="AC362" s="42"/>
      <c r="AD362" s="42"/>
      <c r="AE362" s="42"/>
    </row>
    <row r="363" spans="27:31" x14ac:dyDescent="0.2">
      <c r="AA363" s="41"/>
      <c r="AB363" s="42"/>
      <c r="AC363" s="42"/>
      <c r="AD363" s="42"/>
      <c r="AE363" s="42"/>
    </row>
    <row r="364" spans="27:31" x14ac:dyDescent="0.2">
      <c r="AA364" s="41"/>
      <c r="AB364" s="42"/>
      <c r="AC364" s="42"/>
      <c r="AD364" s="42"/>
      <c r="AE364" s="42"/>
    </row>
    <row r="365" spans="27:31" x14ac:dyDescent="0.2">
      <c r="AA365" s="41"/>
      <c r="AB365" s="42"/>
      <c r="AC365" s="42"/>
      <c r="AD365" s="42"/>
      <c r="AE365" s="42"/>
    </row>
    <row r="366" spans="27:31" x14ac:dyDescent="0.2">
      <c r="AA366" s="41"/>
      <c r="AB366" s="42"/>
      <c r="AC366" s="42"/>
      <c r="AD366" s="42"/>
      <c r="AE366" s="42"/>
    </row>
    <row r="367" spans="27:31" x14ac:dyDescent="0.2">
      <c r="AA367" s="41"/>
      <c r="AB367" s="42"/>
      <c r="AC367" s="42"/>
      <c r="AD367" s="42"/>
      <c r="AE367" s="42"/>
    </row>
    <row r="368" spans="27:31" x14ac:dyDescent="0.2">
      <c r="AA368" s="41"/>
      <c r="AB368" s="42"/>
      <c r="AC368" s="42"/>
      <c r="AD368" s="42"/>
      <c r="AE368" s="42"/>
    </row>
    <row r="369" spans="27:31" x14ac:dyDescent="0.2">
      <c r="AA369" s="41"/>
      <c r="AB369" s="42"/>
      <c r="AC369" s="42"/>
      <c r="AD369" s="42"/>
      <c r="AE369" s="42"/>
    </row>
    <row r="370" spans="27:31" x14ac:dyDescent="0.2">
      <c r="AA370" s="41"/>
      <c r="AB370" s="42"/>
      <c r="AC370" s="42"/>
      <c r="AD370" s="42"/>
      <c r="AE370" s="42"/>
    </row>
    <row r="371" spans="27:31" x14ac:dyDescent="0.2">
      <c r="AA371" s="41"/>
      <c r="AB371" s="42"/>
      <c r="AC371" s="42"/>
      <c r="AD371" s="42"/>
      <c r="AE371" s="42"/>
    </row>
    <row r="372" spans="27:31" x14ac:dyDescent="0.2">
      <c r="AA372" s="41"/>
      <c r="AB372" s="42"/>
      <c r="AC372" s="42"/>
      <c r="AD372" s="42"/>
      <c r="AE372" s="42"/>
    </row>
    <row r="373" spans="27:31" x14ac:dyDescent="0.2">
      <c r="AA373" s="41"/>
      <c r="AB373" s="42"/>
      <c r="AC373" s="42"/>
      <c r="AD373" s="42"/>
      <c r="AE373" s="42"/>
    </row>
    <row r="374" spans="27:31" x14ac:dyDescent="0.2">
      <c r="AA374" s="41"/>
      <c r="AB374" s="42"/>
      <c r="AC374" s="42"/>
      <c r="AD374" s="42"/>
      <c r="AE374" s="42"/>
    </row>
    <row r="375" spans="27:31" x14ac:dyDescent="0.2">
      <c r="AA375" s="41"/>
      <c r="AB375" s="42"/>
      <c r="AC375" s="42"/>
      <c r="AD375" s="42"/>
      <c r="AE375" s="42"/>
    </row>
    <row r="376" spans="27:31" x14ac:dyDescent="0.2">
      <c r="AA376" s="41"/>
      <c r="AB376" s="42"/>
      <c r="AC376" s="42"/>
      <c r="AD376" s="42"/>
      <c r="AE376" s="42"/>
    </row>
    <row r="377" spans="27:31" x14ac:dyDescent="0.2">
      <c r="AA377" s="41"/>
      <c r="AB377" s="42"/>
      <c r="AC377" s="42"/>
      <c r="AD377" s="42"/>
      <c r="AE377" s="42"/>
    </row>
    <row r="378" spans="27:31" x14ac:dyDescent="0.2">
      <c r="AA378" s="41"/>
      <c r="AB378" s="42"/>
      <c r="AC378" s="42"/>
      <c r="AD378" s="42"/>
      <c r="AE378" s="42"/>
    </row>
    <row r="379" spans="27:31" x14ac:dyDescent="0.2">
      <c r="AA379" s="41"/>
      <c r="AB379" s="42"/>
      <c r="AC379" s="42"/>
      <c r="AD379" s="42"/>
      <c r="AE379" s="42"/>
    </row>
    <row r="380" spans="27:31" x14ac:dyDescent="0.2">
      <c r="AA380" s="41"/>
      <c r="AB380" s="42"/>
      <c r="AC380" s="42"/>
      <c r="AD380" s="42"/>
      <c r="AE380" s="42"/>
    </row>
    <row r="381" spans="27:31" x14ac:dyDescent="0.2">
      <c r="AA381" s="41"/>
      <c r="AB381" s="42"/>
      <c r="AC381" s="42"/>
      <c r="AD381" s="42"/>
      <c r="AE381" s="42"/>
    </row>
    <row r="382" spans="27:31" x14ac:dyDescent="0.2">
      <c r="AA382" s="41"/>
      <c r="AB382" s="42"/>
      <c r="AC382" s="42"/>
      <c r="AD382" s="42"/>
      <c r="AE382" s="42"/>
    </row>
    <row r="383" spans="27:31" x14ac:dyDescent="0.2">
      <c r="AA383" s="41"/>
      <c r="AB383" s="42"/>
      <c r="AC383" s="42"/>
      <c r="AD383" s="42"/>
      <c r="AE383" s="42"/>
    </row>
    <row r="384" spans="27:31" x14ac:dyDescent="0.2">
      <c r="AA384" s="41"/>
      <c r="AB384" s="42"/>
      <c r="AC384" s="42"/>
      <c r="AD384" s="42"/>
      <c r="AE384" s="42"/>
    </row>
    <row r="385" spans="27:31" x14ac:dyDescent="0.2">
      <c r="AA385" s="41"/>
      <c r="AB385" s="42"/>
      <c r="AC385" s="42"/>
      <c r="AD385" s="42"/>
      <c r="AE385" s="42"/>
    </row>
    <row r="386" spans="27:31" x14ac:dyDescent="0.2">
      <c r="AA386" s="41"/>
      <c r="AB386" s="42"/>
      <c r="AC386" s="42"/>
      <c r="AD386" s="42"/>
      <c r="AE386" s="42"/>
    </row>
    <row r="387" spans="27:31" x14ac:dyDescent="0.2">
      <c r="AA387" s="41"/>
      <c r="AB387" s="42"/>
      <c r="AC387" s="42"/>
      <c r="AD387" s="42"/>
      <c r="AE387" s="42"/>
    </row>
    <row r="388" spans="27:31" x14ac:dyDescent="0.2">
      <c r="AA388" s="41"/>
      <c r="AB388" s="42"/>
      <c r="AC388" s="42"/>
      <c r="AD388" s="42"/>
      <c r="AE388" s="42"/>
    </row>
    <row r="389" spans="27:31" x14ac:dyDescent="0.2">
      <c r="AA389" s="41"/>
      <c r="AB389" s="42"/>
      <c r="AC389" s="42"/>
      <c r="AD389" s="42"/>
      <c r="AE389" s="42"/>
    </row>
    <row r="390" spans="27:31" x14ac:dyDescent="0.2">
      <c r="AA390" s="41"/>
      <c r="AB390" s="42"/>
      <c r="AC390" s="42"/>
      <c r="AD390" s="42"/>
      <c r="AE390" s="42"/>
    </row>
    <row r="391" spans="27:31" x14ac:dyDescent="0.2">
      <c r="AA391" s="41"/>
      <c r="AB391" s="42"/>
      <c r="AC391" s="42"/>
      <c r="AD391" s="42"/>
      <c r="AE391" s="42"/>
    </row>
    <row r="392" spans="27:31" x14ac:dyDescent="0.2">
      <c r="AA392" s="41"/>
      <c r="AB392" s="42"/>
      <c r="AC392" s="42"/>
      <c r="AD392" s="42"/>
      <c r="AE392" s="42"/>
    </row>
    <row r="393" spans="27:31" x14ac:dyDescent="0.2">
      <c r="AA393" s="41"/>
      <c r="AB393" s="42"/>
      <c r="AC393" s="42"/>
      <c r="AD393" s="42"/>
      <c r="AE393" s="42"/>
    </row>
    <row r="394" spans="27:31" x14ac:dyDescent="0.2">
      <c r="AA394" s="41"/>
      <c r="AB394" s="42"/>
      <c r="AC394" s="42"/>
      <c r="AD394" s="42"/>
      <c r="AE394" s="42"/>
    </row>
    <row r="395" spans="27:31" x14ac:dyDescent="0.2">
      <c r="AA395" s="41"/>
      <c r="AB395" s="42"/>
      <c r="AC395" s="42"/>
      <c r="AD395" s="42"/>
      <c r="AE395" s="42"/>
    </row>
    <row r="396" spans="27:31" x14ac:dyDescent="0.2">
      <c r="AA396" s="41"/>
      <c r="AB396" s="42"/>
      <c r="AC396" s="42"/>
      <c r="AD396" s="42"/>
      <c r="AE396" s="42"/>
    </row>
    <row r="397" spans="27:31" x14ac:dyDescent="0.2">
      <c r="AA397" s="41"/>
      <c r="AB397" s="42"/>
      <c r="AC397" s="42"/>
      <c r="AD397" s="42"/>
      <c r="AE397" s="42"/>
    </row>
    <row r="398" spans="27:31" x14ac:dyDescent="0.2">
      <c r="AA398" s="41"/>
      <c r="AB398" s="42"/>
      <c r="AC398" s="42"/>
      <c r="AD398" s="42"/>
      <c r="AE398" s="42"/>
    </row>
    <row r="399" spans="27:31" x14ac:dyDescent="0.2">
      <c r="AA399" s="41"/>
      <c r="AB399" s="42"/>
      <c r="AC399" s="42"/>
      <c r="AD399" s="42"/>
      <c r="AE399" s="42"/>
    </row>
    <row r="400" spans="27:31" x14ac:dyDescent="0.2">
      <c r="AA400" s="41"/>
      <c r="AB400" s="42"/>
      <c r="AC400" s="42"/>
      <c r="AD400" s="42"/>
      <c r="AE400" s="42"/>
    </row>
    <row r="401" spans="27:31" x14ac:dyDescent="0.2">
      <c r="AA401" s="41"/>
      <c r="AB401" s="42"/>
      <c r="AC401" s="42"/>
      <c r="AD401" s="42"/>
      <c r="AE401" s="42"/>
    </row>
    <row r="402" spans="27:31" x14ac:dyDescent="0.2">
      <c r="AA402" s="41"/>
      <c r="AB402" s="42"/>
      <c r="AC402" s="42"/>
      <c r="AD402" s="42"/>
      <c r="AE402" s="42"/>
    </row>
    <row r="403" spans="27:31" x14ac:dyDescent="0.2">
      <c r="AA403" s="41"/>
      <c r="AB403" s="42"/>
      <c r="AC403" s="42"/>
      <c r="AD403" s="42"/>
      <c r="AE403" s="42"/>
    </row>
    <row r="404" spans="27:31" x14ac:dyDescent="0.2">
      <c r="AA404" s="41"/>
      <c r="AB404" s="42"/>
      <c r="AC404" s="42"/>
      <c r="AD404" s="42"/>
      <c r="AE404" s="42"/>
    </row>
    <row r="405" spans="27:31" x14ac:dyDescent="0.2">
      <c r="AA405" s="41"/>
      <c r="AB405" s="42"/>
      <c r="AC405" s="42"/>
      <c r="AD405" s="42"/>
      <c r="AE405" s="42"/>
    </row>
    <row r="406" spans="27:31" x14ac:dyDescent="0.2">
      <c r="AA406" s="41"/>
      <c r="AB406" s="42"/>
      <c r="AC406" s="42"/>
      <c r="AD406" s="42"/>
      <c r="AE406" s="42"/>
    </row>
    <row r="407" spans="27:31" x14ac:dyDescent="0.2">
      <c r="AA407" s="41"/>
      <c r="AB407" s="42"/>
      <c r="AC407" s="42"/>
      <c r="AD407" s="42"/>
      <c r="AE407" s="42"/>
    </row>
    <row r="408" spans="27:31" x14ac:dyDescent="0.2">
      <c r="AA408" s="41"/>
      <c r="AB408" s="42"/>
      <c r="AC408" s="42"/>
      <c r="AD408" s="42"/>
      <c r="AE408" s="42"/>
    </row>
    <row r="409" spans="27:31" x14ac:dyDescent="0.2">
      <c r="AA409" s="41"/>
      <c r="AB409" s="42"/>
      <c r="AC409" s="42"/>
      <c r="AD409" s="42"/>
      <c r="AE409" s="42"/>
    </row>
    <row r="410" spans="27:31" x14ac:dyDescent="0.2">
      <c r="AA410" s="41"/>
      <c r="AB410" s="42"/>
      <c r="AC410" s="42"/>
      <c r="AD410" s="42"/>
      <c r="AE410" s="42"/>
    </row>
    <row r="411" spans="27:31" x14ac:dyDescent="0.2">
      <c r="AA411" s="41"/>
      <c r="AB411" s="42"/>
      <c r="AC411" s="42"/>
      <c r="AD411" s="42"/>
      <c r="AE411" s="42"/>
    </row>
    <row r="412" spans="27:31" x14ac:dyDescent="0.2">
      <c r="AA412" s="41"/>
      <c r="AB412" s="42"/>
      <c r="AC412" s="42"/>
      <c r="AD412" s="42"/>
      <c r="AE412" s="42"/>
    </row>
    <row r="413" spans="27:31" x14ac:dyDescent="0.2">
      <c r="AA413" s="41"/>
      <c r="AB413" s="42"/>
      <c r="AC413" s="42"/>
      <c r="AD413" s="42"/>
      <c r="AE413" s="42"/>
    </row>
    <row r="414" spans="27:31" x14ac:dyDescent="0.2">
      <c r="AA414" s="41"/>
      <c r="AB414" s="42"/>
      <c r="AC414" s="42"/>
      <c r="AD414" s="42"/>
      <c r="AE414" s="42"/>
    </row>
    <row r="415" spans="27:31" x14ac:dyDescent="0.2">
      <c r="AA415" s="41"/>
      <c r="AB415" s="42"/>
      <c r="AC415" s="42"/>
      <c r="AD415" s="42"/>
      <c r="AE415" s="42"/>
    </row>
    <row r="416" spans="27:31" x14ac:dyDescent="0.2">
      <c r="AA416" s="41"/>
      <c r="AB416" s="42"/>
      <c r="AC416" s="42"/>
      <c r="AD416" s="42"/>
      <c r="AE416" s="42"/>
    </row>
    <row r="417" spans="27:31" x14ac:dyDescent="0.2">
      <c r="AA417" s="41"/>
      <c r="AB417" s="42"/>
      <c r="AC417" s="42"/>
      <c r="AD417" s="42"/>
      <c r="AE417" s="42"/>
    </row>
    <row r="418" spans="27:31" x14ac:dyDescent="0.2">
      <c r="AA418" s="41"/>
      <c r="AB418" s="42"/>
      <c r="AC418" s="42"/>
      <c r="AD418" s="42"/>
      <c r="AE418" s="42"/>
    </row>
    <row r="419" spans="27:31" x14ac:dyDescent="0.2">
      <c r="AA419" s="41"/>
      <c r="AB419" s="42"/>
      <c r="AC419" s="42"/>
      <c r="AD419" s="42"/>
      <c r="AE419" s="42"/>
    </row>
    <row r="420" spans="27:31" x14ac:dyDescent="0.2">
      <c r="AA420" s="41"/>
      <c r="AB420" s="42"/>
      <c r="AC420" s="42"/>
      <c r="AD420" s="42"/>
      <c r="AE420" s="42"/>
    </row>
    <row r="421" spans="27:31" x14ac:dyDescent="0.2">
      <c r="AA421" s="41"/>
      <c r="AB421" s="42"/>
      <c r="AC421" s="42"/>
      <c r="AD421" s="42"/>
      <c r="AE421" s="42"/>
    </row>
    <row r="422" spans="27:31" x14ac:dyDescent="0.2">
      <c r="AA422" s="41"/>
      <c r="AB422" s="42"/>
      <c r="AC422" s="42"/>
      <c r="AD422" s="42"/>
      <c r="AE422" s="42"/>
    </row>
    <row r="423" spans="27:31" x14ac:dyDescent="0.2">
      <c r="AA423" s="41"/>
      <c r="AB423" s="42"/>
      <c r="AC423" s="42"/>
      <c r="AD423" s="42"/>
      <c r="AE423" s="42"/>
    </row>
    <row r="424" spans="27:31" x14ac:dyDescent="0.2">
      <c r="AA424" s="41"/>
      <c r="AB424" s="42"/>
      <c r="AC424" s="42"/>
      <c r="AD424" s="42"/>
      <c r="AE424" s="42"/>
    </row>
    <row r="425" spans="27:31" x14ac:dyDescent="0.2">
      <c r="AA425" s="41"/>
      <c r="AB425" s="42"/>
      <c r="AC425" s="42"/>
      <c r="AD425" s="42"/>
      <c r="AE425" s="42"/>
    </row>
    <row r="426" spans="27:31" x14ac:dyDescent="0.2">
      <c r="AA426" s="41"/>
      <c r="AB426" s="42"/>
      <c r="AC426" s="42"/>
      <c r="AD426" s="42"/>
      <c r="AE426" s="42"/>
    </row>
    <row r="427" spans="27:31" x14ac:dyDescent="0.2">
      <c r="AA427" s="41"/>
      <c r="AB427" s="42"/>
      <c r="AC427" s="42"/>
      <c r="AD427" s="42"/>
      <c r="AE427" s="42"/>
    </row>
    <row r="428" spans="27:31" x14ac:dyDescent="0.2">
      <c r="AA428" s="41"/>
      <c r="AB428" s="42"/>
      <c r="AC428" s="42"/>
      <c r="AD428" s="42"/>
      <c r="AE428" s="42"/>
    </row>
    <row r="429" spans="27:31" x14ac:dyDescent="0.2">
      <c r="AA429" s="41"/>
      <c r="AB429" s="42"/>
      <c r="AC429" s="42"/>
      <c r="AD429" s="42"/>
      <c r="AE429" s="42"/>
    </row>
    <row r="430" spans="27:31" x14ac:dyDescent="0.2">
      <c r="AA430" s="41"/>
      <c r="AB430" s="42"/>
      <c r="AC430" s="42"/>
      <c r="AD430" s="42"/>
      <c r="AE430" s="42"/>
    </row>
    <row r="431" spans="27:31" x14ac:dyDescent="0.2">
      <c r="AA431" s="41"/>
      <c r="AB431" s="42"/>
      <c r="AC431" s="42"/>
      <c r="AD431" s="42"/>
      <c r="AE431" s="42"/>
    </row>
    <row r="432" spans="27:31" x14ac:dyDescent="0.2">
      <c r="AA432" s="41"/>
      <c r="AB432" s="42"/>
      <c r="AC432" s="42"/>
      <c r="AD432" s="42"/>
      <c r="AE432" s="42"/>
    </row>
  </sheetData>
  <autoFilter ref="A1:AG95" xr:uid="{00000000-0009-0000-0000-000000000000}">
    <filterColumn colId="4" showButton="0"/>
    <filterColumn colId="5" showButton="0"/>
    <filterColumn colId="6" showButton="0"/>
    <filterColumn colId="8" showButton="0"/>
    <filterColumn colId="9" showButton="0"/>
    <filterColumn colId="10" showButton="0"/>
    <filterColumn colId="12" showButton="0"/>
    <filterColumn colId="13" showButton="0"/>
    <filterColumn colId="14" showButton="0"/>
    <filterColumn colId="15" showButton="0"/>
    <filterColumn colId="16" showButton="0"/>
    <filterColumn colId="22" showButton="0"/>
  </autoFilter>
  <mergeCells count="21">
    <mergeCell ref="M1:R3"/>
    <mergeCell ref="S1:S4"/>
    <mergeCell ref="T1:T4"/>
    <mergeCell ref="A1:A4"/>
    <mergeCell ref="B1:B4"/>
    <mergeCell ref="C1:C4"/>
    <mergeCell ref="D1:D4"/>
    <mergeCell ref="E1:H3"/>
    <mergeCell ref="I1:L3"/>
    <mergeCell ref="AF1:AF4"/>
    <mergeCell ref="AG1:AG4"/>
    <mergeCell ref="U1:U4"/>
    <mergeCell ref="V1:V4"/>
    <mergeCell ref="W1:X3"/>
    <mergeCell ref="Y1:Y4"/>
    <mergeCell ref="Z1:Z4"/>
    <mergeCell ref="AA1:AA4"/>
    <mergeCell ref="AB1:AB4"/>
    <mergeCell ref="AC1:AC4"/>
    <mergeCell ref="AD1:AD4"/>
    <mergeCell ref="AE1:AE4"/>
  </mergeCells>
  <dataValidations count="1">
    <dataValidation allowBlank="1" showInputMessage="1" showErrorMessage="1" prompt="Kod gminy wg GUS_x000a_(6 cyfr w formacie 999999),_x000a_gdzie:_x000a_- pierwsze dwie to WK_x000a_(kod województwa),_x000a_- trzecia i czwarta to PK_x000a_(kod powiatu),_x000a_- piąta i szósta to GK_x000a_(kod gminy). " sqref="E4:H4" xr:uid="{00000000-0002-0000-0000-000000000000}"/>
  </dataValidation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T-moduł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Kolega</dc:creator>
  <cp:lastModifiedBy>Paulina Morawa</cp:lastModifiedBy>
  <dcterms:created xsi:type="dcterms:W3CDTF">2019-02-08T09:25:44Z</dcterms:created>
  <dcterms:modified xsi:type="dcterms:W3CDTF">2019-02-28T10:52:23Z</dcterms:modified>
</cp:coreProperties>
</file>